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ownloads\"/>
    </mc:Choice>
  </mc:AlternateContent>
  <xr:revisionPtr revIDLastSave="0" documentId="13_ncr:1_{0027CBCC-DDFE-42E5-BA92-08BB24F57EF6}"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s="1"/>
  <c r="M341" i="9"/>
  <c r="L341" i="9"/>
  <c r="F341" i="9" s="1"/>
  <c r="B341" i="9" s="1"/>
  <c r="E341" i="9"/>
  <c r="H340" i="9"/>
  <c r="G340" i="9"/>
  <c r="F340" i="9"/>
  <c r="E340" i="9"/>
  <c r="B340" i="9"/>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s="1"/>
  <c r="H324" i="9"/>
  <c r="G324" i="9"/>
  <c r="E324" i="9" s="1"/>
  <c r="B324" i="9" s="1"/>
  <c r="F324" i="9"/>
  <c r="H323" i="9"/>
  <c r="G323" i="9"/>
  <c r="E323" i="9" s="1"/>
  <c r="B323" i="9" s="1"/>
  <c r="F323" i="9"/>
  <c r="H322" i="9"/>
  <c r="G322" i="9"/>
  <c r="E322" i="9" s="1"/>
  <c r="B322" i="9" s="1"/>
  <c r="F322" i="9"/>
  <c r="H321" i="9"/>
  <c r="G321" i="9"/>
  <c r="F321" i="9"/>
  <c r="E321" i="9"/>
  <c r="B321" i="9" s="1"/>
  <c r="H320" i="9"/>
  <c r="E320" i="9" s="1"/>
  <c r="B320" i="9" s="1"/>
  <c r="G320" i="9"/>
  <c r="F320" i="9"/>
  <c r="H319" i="9"/>
  <c r="G319" i="9"/>
  <c r="E319" i="9" s="1"/>
  <c r="B319" i="9" s="1"/>
  <c r="F319" i="9"/>
  <c r="H318" i="9"/>
  <c r="G318" i="9"/>
  <c r="F318" i="9"/>
  <c r="H317" i="9"/>
  <c r="G317" i="9"/>
  <c r="F317" i="9"/>
  <c r="E317" i="9"/>
  <c r="B317" i="9" s="1"/>
  <c r="F316" i="9"/>
  <c r="F315" i="9"/>
  <c r="H314" i="9"/>
  <c r="F314" i="9"/>
  <c r="H313" i="9"/>
  <c r="G313" i="9"/>
  <c r="F313" i="9"/>
  <c r="E313" i="9"/>
  <c r="B313" i="9" s="1"/>
  <c r="H312" i="9"/>
  <c r="E312" i="9" s="1"/>
  <c r="B312" i="9" s="1"/>
  <c r="G312" i="9"/>
  <c r="F312" i="9"/>
  <c r="H311" i="9"/>
  <c r="G311" i="9"/>
  <c r="E311" i="9" s="1"/>
  <c r="B311" i="9" s="1"/>
  <c r="F311" i="9"/>
  <c r="F310" i="9"/>
  <c r="F309" i="9"/>
  <c r="F308" i="9"/>
  <c r="H307" i="9"/>
  <c r="E307" i="9" s="1"/>
  <c r="G307" i="9"/>
  <c r="F307" i="9"/>
  <c r="F306" i="9"/>
  <c r="H305" i="9"/>
  <c r="G305" i="9"/>
  <c r="E305" i="9" s="1"/>
  <c r="B305" i="9" s="1"/>
  <c r="F305" i="9"/>
  <c r="H304" i="9"/>
  <c r="G304" i="9"/>
  <c r="F304" i="9"/>
  <c r="H303" i="9"/>
  <c r="G303" i="9"/>
  <c r="F303" i="9"/>
  <c r="E303" i="9"/>
  <c r="B303" i="9" s="1"/>
  <c r="F302" i="9"/>
  <c r="F301" i="9"/>
  <c r="F300" i="9"/>
  <c r="F299" i="9"/>
  <c r="F297" i="9"/>
  <c r="L296" i="9"/>
  <c r="H296" i="9"/>
  <c r="F296" i="9"/>
  <c r="F295" i="9"/>
  <c r="I294" i="9"/>
  <c r="H294" i="9"/>
  <c r="E294" i="9" s="1"/>
  <c r="B294" i="9" s="1"/>
  <c r="F294" i="9"/>
  <c r="E293" i="9"/>
  <c r="M292" i="9"/>
  <c r="L292" i="9"/>
  <c r="F292" i="9" s="1"/>
  <c r="E292" i="9"/>
  <c r="B292" i="9" s="1"/>
  <c r="M291" i="9"/>
  <c r="L291" i="9"/>
  <c r="F291" i="9"/>
  <c r="E291" i="9"/>
  <c r="M290" i="9"/>
  <c r="L290" i="9"/>
  <c r="F290" i="9" s="1"/>
  <c r="E290" i="9"/>
  <c r="M289" i="9"/>
  <c r="L289" i="9"/>
  <c r="F289" i="9" s="1"/>
  <c r="E289" i="9"/>
  <c r="B289" i="9"/>
  <c r="M288" i="9"/>
  <c r="L288" i="9"/>
  <c r="F288" i="9" s="1"/>
  <c r="E288" i="9"/>
  <c r="B288" i="9" s="1"/>
  <c r="M287" i="9"/>
  <c r="L287" i="9"/>
  <c r="F287" i="9"/>
  <c r="B287" i="9" s="1"/>
  <c r="E287" i="9"/>
  <c r="M286" i="9"/>
  <c r="L286" i="9"/>
  <c r="F286" i="9" s="1"/>
  <c r="E286" i="9"/>
  <c r="B286" i="9" s="1"/>
  <c r="M285" i="9"/>
  <c r="F285" i="9" s="1"/>
  <c r="B285" i="9" s="1"/>
  <c r="L285" i="9"/>
  <c r="E285" i="9"/>
  <c r="M284" i="9"/>
  <c r="L284" i="9"/>
  <c r="F284" i="9" s="1"/>
  <c r="E284" i="9"/>
  <c r="M283" i="9"/>
  <c r="L283" i="9"/>
  <c r="F283" i="9"/>
  <c r="E283" i="9"/>
  <c r="B283" i="9" s="1"/>
  <c r="M282" i="9"/>
  <c r="L282" i="9"/>
  <c r="F282" i="9" s="1"/>
  <c r="E282" i="9"/>
  <c r="B282" i="9" s="1"/>
  <c r="M281" i="9"/>
  <c r="L281" i="9"/>
  <c r="F281" i="9" s="1"/>
  <c r="B281" i="9" s="1"/>
  <c r="E281" i="9"/>
  <c r="M280" i="9"/>
  <c r="L280" i="9"/>
  <c r="F280" i="9" s="1"/>
  <c r="E280" i="9"/>
  <c r="M279" i="9"/>
  <c r="L279" i="9"/>
  <c r="F279" i="9"/>
  <c r="B279" i="9" s="1"/>
  <c r="E279" i="9"/>
  <c r="M278" i="9"/>
  <c r="L278" i="9"/>
  <c r="F278" i="9" s="1"/>
  <c r="E278" i="9"/>
  <c r="B278" i="9" s="1"/>
  <c r="M277" i="9"/>
  <c r="F277" i="9" s="1"/>
  <c r="L277" i="9"/>
  <c r="E277" i="9"/>
  <c r="B277" i="9"/>
  <c r="M276" i="9"/>
  <c r="L276" i="9"/>
  <c r="F276" i="9" s="1"/>
  <c r="E276" i="9"/>
  <c r="B276" i="9" s="1"/>
  <c r="M275" i="9"/>
  <c r="L275" i="9"/>
  <c r="F275" i="9"/>
  <c r="E275" i="9"/>
  <c r="M274" i="9"/>
  <c r="L274" i="9"/>
  <c r="F274" i="9" s="1"/>
  <c r="E274" i="9"/>
  <c r="M273" i="9"/>
  <c r="L273" i="9"/>
  <c r="F273" i="9" s="1"/>
  <c r="E273" i="9"/>
  <c r="B273" i="9"/>
  <c r="M272" i="9"/>
  <c r="L272" i="9"/>
  <c r="F272" i="9" s="1"/>
  <c r="E272" i="9"/>
  <c r="B272" i="9" s="1"/>
  <c r="M271" i="9"/>
  <c r="L271" i="9"/>
  <c r="F271" i="9"/>
  <c r="B271" i="9" s="1"/>
  <c r="E271" i="9"/>
  <c r="M270" i="9"/>
  <c r="L270" i="9"/>
  <c r="F270" i="9" s="1"/>
  <c r="E270" i="9"/>
  <c r="B270" i="9" s="1"/>
  <c r="M269" i="9"/>
  <c r="F269" i="9" s="1"/>
  <c r="B269" i="9" s="1"/>
  <c r="L269" i="9"/>
  <c r="E269" i="9"/>
  <c r="M268" i="9"/>
  <c r="L268" i="9"/>
  <c r="F268" i="9" s="1"/>
  <c r="E268" i="9"/>
  <c r="M267" i="9"/>
  <c r="L267" i="9"/>
  <c r="F267" i="9"/>
  <c r="E267" i="9"/>
  <c r="B267" i="9" s="1"/>
  <c r="M266" i="9"/>
  <c r="L266" i="9"/>
  <c r="F266" i="9" s="1"/>
  <c r="E266" i="9"/>
  <c r="B266" i="9" s="1"/>
  <c r="M265" i="9"/>
  <c r="L265" i="9"/>
  <c r="F265" i="9" s="1"/>
  <c r="B265" i="9" s="1"/>
  <c r="E265" i="9"/>
  <c r="M264" i="9"/>
  <c r="L264" i="9"/>
  <c r="F264" i="9" s="1"/>
  <c r="E264" i="9"/>
  <c r="M263" i="9"/>
  <c r="L263" i="9"/>
  <c r="F263" i="9"/>
  <c r="B263" i="9" s="1"/>
  <c r="E263" i="9"/>
  <c r="M262" i="9"/>
  <c r="L262" i="9"/>
  <c r="F262" i="9" s="1"/>
  <c r="E262" i="9"/>
  <c r="B262" i="9" s="1"/>
  <c r="M261" i="9"/>
  <c r="F261" i="9" s="1"/>
  <c r="L261" i="9"/>
  <c r="E261" i="9"/>
  <c r="B261" i="9"/>
  <c r="M260" i="9"/>
  <c r="L260" i="9"/>
  <c r="F260" i="9" s="1"/>
  <c r="E260" i="9"/>
  <c r="B260" i="9" s="1"/>
  <c r="M259" i="9"/>
  <c r="L259" i="9"/>
  <c r="F259" i="9"/>
  <c r="E259" i="9"/>
  <c r="M258" i="9"/>
  <c r="L258" i="9"/>
  <c r="F258" i="9" s="1"/>
  <c r="E258" i="9"/>
  <c r="M257" i="9"/>
  <c r="L257" i="9"/>
  <c r="F257" i="9" s="1"/>
  <c r="E257" i="9"/>
  <c r="B257" i="9"/>
  <c r="M256" i="9"/>
  <c r="L256" i="9"/>
  <c r="F256" i="9" s="1"/>
  <c r="E256" i="9"/>
  <c r="B256" i="9" s="1"/>
  <c r="M255" i="9"/>
  <c r="L255" i="9"/>
  <c r="F255" i="9"/>
  <c r="B255" i="9" s="1"/>
  <c r="E255" i="9"/>
  <c r="M254" i="9"/>
  <c r="L254" i="9"/>
  <c r="F254" i="9" s="1"/>
  <c r="E254" i="9"/>
  <c r="B254" i="9" s="1"/>
  <c r="M253" i="9"/>
  <c r="F253" i="9" s="1"/>
  <c r="B253" i="9" s="1"/>
  <c r="L253" i="9"/>
  <c r="E253" i="9"/>
  <c r="M252" i="9"/>
  <c r="L252" i="9"/>
  <c r="F252" i="9" s="1"/>
  <c r="E252" i="9"/>
  <c r="M251" i="9"/>
  <c r="L251" i="9"/>
  <c r="F251" i="9"/>
  <c r="E251" i="9"/>
  <c r="B251" i="9" s="1"/>
  <c r="M250" i="9"/>
  <c r="L250" i="9"/>
  <c r="F250" i="9" s="1"/>
  <c r="E250" i="9"/>
  <c r="B250" i="9" s="1"/>
  <c r="M249" i="9"/>
  <c r="L249" i="9"/>
  <c r="F249" i="9" s="1"/>
  <c r="B249" i="9" s="1"/>
  <c r="E249" i="9"/>
  <c r="M248" i="9"/>
  <c r="L248" i="9"/>
  <c r="F248" i="9" s="1"/>
  <c r="E248" i="9"/>
  <c r="B248" i="9" s="1"/>
  <c r="M247" i="9"/>
  <c r="L247" i="9"/>
  <c r="F247" i="9"/>
  <c r="B247" i="9" s="1"/>
  <c r="E247" i="9"/>
  <c r="M246" i="9"/>
  <c r="L246" i="9"/>
  <c r="F246" i="9" s="1"/>
  <c r="E246" i="9"/>
  <c r="B246" i="9" s="1"/>
  <c r="M245" i="9"/>
  <c r="F245" i="9" s="1"/>
  <c r="L245" i="9"/>
  <c r="E245" i="9"/>
  <c r="B245" i="9"/>
  <c r="M244" i="9"/>
  <c r="L244" i="9"/>
  <c r="F244" i="9" s="1"/>
  <c r="E244" i="9"/>
  <c r="B244" i="9" s="1"/>
  <c r="M243" i="9"/>
  <c r="L243" i="9"/>
  <c r="F243" i="9"/>
  <c r="E243" i="9"/>
  <c r="M242" i="9"/>
  <c r="L242" i="9"/>
  <c r="F242" i="9" s="1"/>
  <c r="E242" i="9"/>
  <c r="M241" i="9"/>
  <c r="L241" i="9"/>
  <c r="E241" i="9"/>
  <c r="M240" i="9"/>
  <c r="L240" i="9"/>
  <c r="F240" i="9" s="1"/>
  <c r="E240" i="9"/>
  <c r="B240" i="9" s="1"/>
  <c r="M239" i="9"/>
  <c r="L239" i="9"/>
  <c r="F239" i="9"/>
  <c r="B239" i="9" s="1"/>
  <c r="E239" i="9"/>
  <c r="M238" i="9"/>
  <c r="L238" i="9"/>
  <c r="F238" i="9" s="1"/>
  <c r="E238" i="9"/>
  <c r="B238" i="9" s="1"/>
  <c r="M237" i="9"/>
  <c r="F237" i="9" s="1"/>
  <c r="B237" i="9" s="1"/>
  <c r="L237" i="9"/>
  <c r="E237" i="9"/>
  <c r="M236" i="9"/>
  <c r="L236" i="9"/>
  <c r="F236" i="9" s="1"/>
  <c r="E236" i="9"/>
  <c r="M235" i="9"/>
  <c r="L235" i="9"/>
  <c r="F235" i="9"/>
  <c r="E235" i="9"/>
  <c r="B235" i="9" s="1"/>
  <c r="M234" i="9"/>
  <c r="L234" i="9"/>
  <c r="F234" i="9" s="1"/>
  <c r="E234" i="9"/>
  <c r="M233" i="9"/>
  <c r="L233" i="9"/>
  <c r="F233" i="9" s="1"/>
  <c r="B233" i="9" s="1"/>
  <c r="E233" i="9"/>
  <c r="M232" i="9"/>
  <c r="L232" i="9"/>
  <c r="F232" i="9" s="1"/>
  <c r="E232" i="9"/>
  <c r="B232" i="9" s="1"/>
  <c r="M231" i="9"/>
  <c r="L231" i="9"/>
  <c r="F231" i="9"/>
  <c r="B231" i="9" s="1"/>
  <c r="E231" i="9"/>
  <c r="M230" i="9"/>
  <c r="L230" i="9"/>
  <c r="F230" i="9" s="1"/>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F170" i="9"/>
  <c r="H169" i="9"/>
  <c r="G169" i="9"/>
  <c r="F169" i="9"/>
  <c r="E169" i="9"/>
  <c r="B169" i="9" s="1"/>
  <c r="H168" i="9"/>
  <c r="G168" i="9"/>
  <c r="F168" i="9"/>
  <c r="E168" i="9"/>
  <c r="B168" i="9" s="1"/>
  <c r="H167" i="9"/>
  <c r="G167" i="9"/>
  <c r="E167" i="9" s="1"/>
  <c r="B167" i="9" s="1"/>
  <c r="F167" i="9"/>
  <c r="H166" i="9"/>
  <c r="G166" i="9"/>
  <c r="F166" i="9"/>
  <c r="H165" i="9"/>
  <c r="G165" i="9"/>
  <c r="F165" i="9"/>
  <c r="E165" i="9"/>
  <c r="B165" i="9"/>
  <c r="H164" i="9"/>
  <c r="E164" i="9" s="1"/>
  <c r="G164" i="9"/>
  <c r="F164" i="9"/>
  <c r="H163" i="9"/>
  <c r="G163" i="9"/>
  <c r="F163" i="9"/>
  <c r="E163" i="9"/>
  <c r="H162" i="9"/>
  <c r="G162" i="9"/>
  <c r="F162" i="9"/>
  <c r="H161" i="9"/>
  <c r="E161" i="9" s="1"/>
  <c r="B161" i="9" s="1"/>
  <c r="G161" i="9"/>
  <c r="F161" i="9"/>
  <c r="H160" i="9"/>
  <c r="G160" i="9"/>
  <c r="F160" i="9"/>
  <c r="E160" i="9"/>
  <c r="B160" i="9"/>
  <c r="H159" i="9"/>
  <c r="G159" i="9"/>
  <c r="E159" i="9" s="1"/>
  <c r="B159" i="9" s="1"/>
  <c r="F159" i="9"/>
  <c r="H158" i="9"/>
  <c r="G158" i="9"/>
  <c r="F158" i="9"/>
  <c r="H157" i="9"/>
  <c r="G157" i="9"/>
  <c r="F157" i="9"/>
  <c r="E157" i="9"/>
  <c r="B157" i="9"/>
  <c r="F156" i="9"/>
  <c r="H155" i="9"/>
  <c r="G155" i="9"/>
  <c r="E155" i="9" s="1"/>
  <c r="B155" i="9" s="1"/>
  <c r="F155" i="9"/>
  <c r="H154" i="9"/>
  <c r="G154" i="9"/>
  <c r="E154" i="9" s="1"/>
  <c r="B154" i="9" s="1"/>
  <c r="F154" i="9"/>
  <c r="H153" i="9"/>
  <c r="G153" i="9"/>
  <c r="E153" i="9" s="1"/>
  <c r="B153" i="9" s="1"/>
  <c r="F153" i="9"/>
  <c r="H152" i="9"/>
  <c r="G152" i="9"/>
  <c r="F152" i="9"/>
  <c r="E152" i="9"/>
  <c r="B152" i="9"/>
  <c r="H151" i="9"/>
  <c r="G151" i="9"/>
  <c r="E151" i="9" s="1"/>
  <c r="B151" i="9" s="1"/>
  <c r="F151" i="9"/>
  <c r="H150" i="9"/>
  <c r="G150" i="9"/>
  <c r="E150" i="9" s="1"/>
  <c r="B150" i="9" s="1"/>
  <c r="F150" i="9"/>
  <c r="H149" i="9"/>
  <c r="G149" i="9"/>
  <c r="F149" i="9"/>
  <c r="E149" i="9"/>
  <c r="B149" i="9" s="1"/>
  <c r="H148" i="9"/>
  <c r="E148" i="9" s="1"/>
  <c r="B148" i="9" s="1"/>
  <c r="G148" i="9"/>
  <c r="F148" i="9"/>
  <c r="H147" i="9"/>
  <c r="G147" i="9"/>
  <c r="E147" i="9" s="1"/>
  <c r="B147" i="9" s="1"/>
  <c r="F147" i="9"/>
  <c r="H146" i="9"/>
  <c r="G146" i="9"/>
  <c r="E146" i="9" s="1"/>
  <c r="B146" i="9" s="1"/>
  <c r="F146" i="9"/>
  <c r="H145" i="9"/>
  <c r="G145" i="9"/>
  <c r="E145" i="9" s="1"/>
  <c r="B145" i="9" s="1"/>
  <c r="F145" i="9"/>
  <c r="H144" i="9"/>
  <c r="G144" i="9"/>
  <c r="F144" i="9"/>
  <c r="E144" i="9"/>
  <c r="B144" i="9"/>
  <c r="H143" i="9"/>
  <c r="G143" i="9"/>
  <c r="E143" i="9" s="1"/>
  <c r="B143" i="9" s="1"/>
  <c r="F143" i="9"/>
  <c r="H142" i="9"/>
  <c r="G142" i="9"/>
  <c r="E142" i="9" s="1"/>
  <c r="B142" i="9" s="1"/>
  <c r="F142" i="9"/>
  <c r="H141" i="9"/>
  <c r="G141" i="9"/>
  <c r="F141" i="9"/>
  <c r="E141" i="9"/>
  <c r="B141" i="9" s="1"/>
  <c r="H140" i="9"/>
  <c r="E140" i="9" s="1"/>
  <c r="B140" i="9" s="1"/>
  <c r="G140" i="9"/>
  <c r="F140" i="9"/>
  <c r="H139" i="9"/>
  <c r="G139" i="9"/>
  <c r="E139" i="9" s="1"/>
  <c r="B139" i="9" s="1"/>
  <c r="F139" i="9"/>
  <c r="H138" i="9"/>
  <c r="G138" i="9"/>
  <c r="E138" i="9" s="1"/>
  <c r="B138" i="9" s="1"/>
  <c r="F138" i="9"/>
  <c r="H137" i="9"/>
  <c r="G137" i="9"/>
  <c r="E137" i="9" s="1"/>
  <c r="B137" i="9" s="1"/>
  <c r="F137" i="9"/>
  <c r="H136" i="9"/>
  <c r="G136" i="9"/>
  <c r="F136" i="9"/>
  <c r="E136" i="9"/>
  <c r="B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G130" i="9"/>
  <c r="E130" i="9" s="1"/>
  <c r="B130" i="9" s="1"/>
  <c r="F130" i="9"/>
  <c r="H129" i="9"/>
  <c r="G129" i="9"/>
  <c r="E129" i="9" s="1"/>
  <c r="B129" i="9" s="1"/>
  <c r="F129" i="9"/>
  <c r="H128" i="9"/>
  <c r="G128" i="9"/>
  <c r="F128" i="9"/>
  <c r="E128" i="9"/>
  <c r="B128" i="9"/>
  <c r="H127" i="9"/>
  <c r="G127" i="9"/>
  <c r="E127" i="9" s="1"/>
  <c r="B127" i="9" s="1"/>
  <c r="F127" i="9"/>
  <c r="H126" i="9"/>
  <c r="G126" i="9"/>
  <c r="E126" i="9" s="1"/>
  <c r="B126" i="9" s="1"/>
  <c r="F126" i="9"/>
  <c r="H125" i="9"/>
  <c r="G125" i="9"/>
  <c r="F125" i="9"/>
  <c r="E125" i="9"/>
  <c r="B125" i="9"/>
  <c r="H124" i="9"/>
  <c r="E124" i="9" s="1"/>
  <c r="B124" i="9" s="1"/>
  <c r="G124" i="9"/>
  <c r="F124" i="9"/>
  <c r="H123" i="9"/>
  <c r="G123" i="9"/>
  <c r="E123" i="9" s="1"/>
  <c r="B123" i="9" s="1"/>
  <c r="F123" i="9"/>
  <c r="H122" i="9"/>
  <c r="G122" i="9"/>
  <c r="E122" i="9" s="1"/>
  <c r="B122" i="9" s="1"/>
  <c r="F122" i="9"/>
  <c r="H121" i="9"/>
  <c r="G121" i="9"/>
  <c r="E121" i="9" s="1"/>
  <c r="B121" i="9" s="1"/>
  <c r="F121" i="9"/>
  <c r="H120" i="9"/>
  <c r="G120" i="9"/>
  <c r="F120" i="9"/>
  <c r="E120" i="9"/>
  <c r="B120" i="9"/>
  <c r="H119" i="9"/>
  <c r="G119" i="9"/>
  <c r="E119" i="9" s="1"/>
  <c r="B119" i="9" s="1"/>
  <c r="F119" i="9"/>
  <c r="H118" i="9"/>
  <c r="G118" i="9"/>
  <c r="E118" i="9" s="1"/>
  <c r="B118" i="9" s="1"/>
  <c r="F118" i="9"/>
  <c r="H117" i="9"/>
  <c r="G117" i="9"/>
  <c r="F117" i="9"/>
  <c r="E117" i="9"/>
  <c r="B117" i="9"/>
  <c r="H116" i="9"/>
  <c r="E116" i="9" s="1"/>
  <c r="B116" i="9" s="1"/>
  <c r="G116" i="9"/>
  <c r="F116" i="9"/>
  <c r="H115" i="9"/>
  <c r="G115" i="9"/>
  <c r="E115" i="9" s="1"/>
  <c r="B115" i="9" s="1"/>
  <c r="F115" i="9"/>
  <c r="H114" i="9"/>
  <c r="G114" i="9"/>
  <c r="E114" i="9" s="1"/>
  <c r="B114" i="9" s="1"/>
  <c r="F114" i="9"/>
  <c r="H113" i="9"/>
  <c r="G113" i="9"/>
  <c r="E113" i="9" s="1"/>
  <c r="B113" i="9" s="1"/>
  <c r="F113" i="9"/>
  <c r="H112" i="9"/>
  <c r="G112" i="9"/>
  <c r="F112" i="9"/>
  <c r="E112" i="9"/>
  <c r="B112" i="9"/>
  <c r="H111" i="9"/>
  <c r="G111" i="9"/>
  <c r="E111" i="9" s="1"/>
  <c r="B111" i="9" s="1"/>
  <c r="F111" i="9"/>
  <c r="H110" i="9"/>
  <c r="G110" i="9"/>
  <c r="E110" i="9" s="1"/>
  <c r="B110" i="9" s="1"/>
  <c r="F110" i="9"/>
  <c r="H109" i="9"/>
  <c r="G109" i="9"/>
  <c r="F109" i="9"/>
  <c r="E109" i="9"/>
  <c r="B109" i="9"/>
  <c r="H108" i="9"/>
  <c r="E108" i="9" s="1"/>
  <c r="B108" i="9" s="1"/>
  <c r="G108" i="9"/>
  <c r="F108" i="9"/>
  <c r="H107" i="9"/>
  <c r="G107" i="9"/>
  <c r="E107" i="9" s="1"/>
  <c r="B107" i="9" s="1"/>
  <c r="F107" i="9"/>
  <c r="H106" i="9"/>
  <c r="G106" i="9"/>
  <c r="E106" i="9" s="1"/>
  <c r="B106" i="9" s="1"/>
  <c r="F106" i="9"/>
  <c r="H105" i="9"/>
  <c r="G105" i="9"/>
  <c r="E105" i="9" s="1"/>
  <c r="B105" i="9" s="1"/>
  <c r="F105" i="9"/>
  <c r="H104" i="9"/>
  <c r="G104" i="9"/>
  <c r="F104" i="9"/>
  <c r="E104" i="9"/>
  <c r="B104" i="9"/>
  <c r="H103" i="9"/>
  <c r="G103" i="9"/>
  <c r="E103" i="9" s="1"/>
  <c r="B103" i="9" s="1"/>
  <c r="F103" i="9"/>
  <c r="H102" i="9"/>
  <c r="G102" i="9"/>
  <c r="E102" i="9" s="1"/>
  <c r="B102" i="9" s="1"/>
  <c r="F102" i="9"/>
  <c r="H101" i="9"/>
  <c r="G101" i="9"/>
  <c r="F101" i="9"/>
  <c r="E101" i="9"/>
  <c r="B101" i="9"/>
  <c r="H100" i="9"/>
  <c r="E100" i="9" s="1"/>
  <c r="B100" i="9" s="1"/>
  <c r="G100" i="9"/>
  <c r="F100" i="9"/>
  <c r="H99" i="9"/>
  <c r="G99" i="9"/>
  <c r="E99" i="9" s="1"/>
  <c r="B99" i="9" s="1"/>
  <c r="F99" i="9"/>
  <c r="H98" i="9"/>
  <c r="G98" i="9"/>
  <c r="E98" i="9" s="1"/>
  <c r="B98" i="9" s="1"/>
  <c r="F98" i="9"/>
  <c r="H97" i="9"/>
  <c r="G97" i="9"/>
  <c r="E97" i="9" s="1"/>
  <c r="B97" i="9" s="1"/>
  <c r="F97" i="9"/>
  <c r="H96" i="9"/>
  <c r="G96" i="9"/>
  <c r="F96" i="9"/>
  <c r="E96" i="9"/>
  <c r="B96" i="9"/>
  <c r="H95" i="9"/>
  <c r="G95" i="9"/>
  <c r="E95" i="9" s="1"/>
  <c r="B95" i="9" s="1"/>
  <c r="F95" i="9"/>
  <c r="H94" i="9"/>
  <c r="G94" i="9"/>
  <c r="E94" i="9" s="1"/>
  <c r="B94" i="9" s="1"/>
  <c r="F94" i="9"/>
  <c r="H93" i="9"/>
  <c r="G93" i="9"/>
  <c r="F93" i="9"/>
  <c r="E93" i="9"/>
  <c r="B93" i="9"/>
  <c r="H92" i="9"/>
  <c r="E92" i="9" s="1"/>
  <c r="B92" i="9" s="1"/>
  <c r="G92" i="9"/>
  <c r="F92" i="9"/>
  <c r="H91" i="9"/>
  <c r="G91" i="9"/>
  <c r="E91" i="9" s="1"/>
  <c r="B91" i="9" s="1"/>
  <c r="F91" i="9"/>
  <c r="H90" i="9"/>
  <c r="G90" i="9"/>
  <c r="E90" i="9" s="1"/>
  <c r="B90" i="9" s="1"/>
  <c r="F90" i="9"/>
  <c r="H89" i="9"/>
  <c r="G89" i="9"/>
  <c r="E89" i="9" s="1"/>
  <c r="B89" i="9" s="1"/>
  <c r="F89" i="9"/>
  <c r="H88" i="9"/>
  <c r="G88" i="9"/>
  <c r="F88" i="9"/>
  <c r="E88" i="9"/>
  <c r="B88" i="9"/>
  <c r="H87" i="9"/>
  <c r="G87" i="9"/>
  <c r="F87" i="9"/>
  <c r="E87" i="9"/>
  <c r="B87" i="9" s="1"/>
  <c r="H86" i="9"/>
  <c r="G86" i="9"/>
  <c r="F86" i="9"/>
  <c r="H85" i="9"/>
  <c r="E85" i="9" s="1"/>
  <c r="B85" i="9" s="1"/>
  <c r="G85" i="9"/>
  <c r="F85" i="9"/>
  <c r="H84" i="9"/>
  <c r="G84" i="9"/>
  <c r="F84" i="9"/>
  <c r="E84" i="9"/>
  <c r="B84" i="9" s="1"/>
  <c r="H83" i="9"/>
  <c r="G83" i="9"/>
  <c r="E83" i="9" s="1"/>
  <c r="B83" i="9" s="1"/>
  <c r="F83" i="9"/>
  <c r="H82" i="9"/>
  <c r="G82" i="9"/>
  <c r="E82" i="9" s="1"/>
  <c r="B82" i="9" s="1"/>
  <c r="F82" i="9"/>
  <c r="H81" i="9"/>
  <c r="G81" i="9"/>
  <c r="F81" i="9"/>
  <c r="E81" i="9"/>
  <c r="B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G73" i="9"/>
  <c r="F73" i="9"/>
  <c r="E73" i="9"/>
  <c r="B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G65" i="9"/>
  <c r="F65" i="9"/>
  <c r="E65" i="9"/>
  <c r="B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G57" i="9"/>
  <c r="F57" i="9"/>
  <c r="E57" i="9"/>
  <c r="B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G49" i="9"/>
  <c r="F49" i="9"/>
  <c r="E49" i="9"/>
  <c r="B49" i="9"/>
  <c r="H48" i="9"/>
  <c r="G48" i="9"/>
  <c r="F48" i="9"/>
  <c r="E48" i="9"/>
  <c r="B48" i="9" s="1"/>
  <c r="H47" i="9"/>
  <c r="G47" i="9"/>
  <c r="E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G41" i="9"/>
  <c r="F41" i="9"/>
  <c r="E41" i="9"/>
  <c r="B41" i="9"/>
  <c r="H40" i="9"/>
  <c r="G40" i="9"/>
  <c r="F40" i="9"/>
  <c r="E40" i="9"/>
  <c r="B40" i="9" s="1"/>
  <c r="H39" i="9"/>
  <c r="G39" i="9"/>
  <c r="E39" i="9" s="1"/>
  <c r="B39" i="9" s="1"/>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G33" i="9"/>
  <c r="F33" i="9"/>
  <c r="E33" i="9"/>
  <c r="B33" i="9"/>
  <c r="H32" i="9"/>
  <c r="G32" i="9"/>
  <c r="F32" i="9"/>
  <c r="E32" i="9"/>
  <c r="B32" i="9" s="1"/>
  <c r="H31" i="9"/>
  <c r="G31" i="9"/>
  <c r="E31" i="9" s="1"/>
  <c r="F31" i="9"/>
  <c r="H30" i="9"/>
  <c r="G30" i="9"/>
  <c r="E30" i="9" s="1"/>
  <c r="B30" i="9" s="1"/>
  <c r="F30" i="9"/>
  <c r="H29" i="9"/>
  <c r="E29" i="9" s="1"/>
  <c r="B29" i="9" s="1"/>
  <c r="G29" i="9"/>
  <c r="F29" i="9"/>
  <c r="H28" i="9"/>
  <c r="G28" i="9"/>
  <c r="F28" i="9"/>
  <c r="E28" i="9"/>
  <c r="B28" i="9" s="1"/>
  <c r="H27" i="9"/>
  <c r="G27" i="9"/>
  <c r="E27" i="9" s="1"/>
  <c r="B27" i="9" s="1"/>
  <c r="F27" i="9"/>
  <c r="H26" i="9"/>
  <c r="G26" i="9"/>
  <c r="F26" i="9"/>
  <c r="H25" i="9"/>
  <c r="G25" i="9"/>
  <c r="F25" i="9"/>
  <c r="E25" i="9"/>
  <c r="B25" i="9" s="1"/>
  <c r="F24" i="9"/>
  <c r="F4" i="9"/>
  <c r="O3" i="9"/>
  <c r="G296" i="9" s="1"/>
  <c r="E296" i="9" s="1"/>
  <c r="B296" i="9" s="1"/>
  <c r="I3" i="9"/>
  <c r="H3" i="9"/>
  <c r="G3" i="9"/>
  <c r="D104" i="8"/>
  <c r="D97" i="8"/>
  <c r="D92" i="8"/>
  <c r="D87" i="8"/>
  <c r="D82" i="8"/>
  <c r="D77" i="8"/>
  <c r="D51" i="8" s="1"/>
  <c r="D45" i="8" s="1"/>
  <c r="D72" i="8"/>
  <c r="D67" i="8"/>
  <c r="D62" i="8"/>
  <c r="D57" i="8"/>
  <c r="D52" i="8"/>
  <c r="D46" i="8"/>
  <c r="D37" i="8"/>
  <c r="D27" i="8"/>
  <c r="D25" i="8"/>
  <c r="D18" i="8"/>
  <c r="D8" i="8"/>
  <c r="D6" i="8"/>
  <c r="E44" i="7"/>
  <c r="E38" i="7" s="1"/>
  <c r="D44" i="7"/>
  <c r="E39" i="7"/>
  <c r="D39" i="7"/>
  <c r="D38" i="7" s="1"/>
  <c r="E30" i="7"/>
  <c r="D30" i="7"/>
  <c r="D22" i="7" s="1"/>
  <c r="E23" i="7"/>
  <c r="D23" i="7"/>
  <c r="E14" i="7"/>
  <c r="D14" i="7"/>
  <c r="E7" i="7"/>
  <c r="E6"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30" i="3" s="1"/>
  <c r="D122" i="6"/>
  <c r="F121" i="6"/>
  <c r="F120" i="6"/>
  <c r="F119" i="6"/>
  <c r="E118" i="6"/>
  <c r="F118" i="6" s="1"/>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D251" i="5" s="1"/>
  <c r="F276" i="5"/>
  <c r="F275" i="5"/>
  <c r="F274" i="5"/>
  <c r="E274" i="5"/>
  <c r="F273" i="5"/>
  <c r="F272" i="5"/>
  <c r="F271" i="5"/>
  <c r="F270" i="5"/>
  <c r="F269" i="5"/>
  <c r="F268" i="5"/>
  <c r="F267" i="5"/>
  <c r="F266" i="5"/>
  <c r="F265" i="5"/>
  <c r="E264" i="5"/>
  <c r="D264" i="5"/>
  <c r="F264" i="5" s="1"/>
  <c r="F263" i="5"/>
  <c r="F262" i="5"/>
  <c r="F261" i="5"/>
  <c r="E260" i="5"/>
  <c r="F260" i="5" s="1"/>
  <c r="D260" i="5"/>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G156" i="9" s="1"/>
  <c r="E156" i="9" s="1"/>
  <c r="B156" i="9"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E584" i="4"/>
  <c r="F583" i="4"/>
  <c r="F582" i="4"/>
  <c r="E581" i="4"/>
  <c r="D581" i="4"/>
  <c r="F581" i="4" s="1"/>
  <c r="F580" i="4"/>
  <c r="F579" i="4"/>
  <c r="F578" i="4"/>
  <c r="E578" i="4"/>
  <c r="D578" i="4"/>
  <c r="F577" i="4"/>
  <c r="F576" i="4"/>
  <c r="E575" i="4"/>
  <c r="D575" i="4"/>
  <c r="D571" i="4" s="1"/>
  <c r="F571"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E522" i="4" s="1"/>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D491" i="4" s="1"/>
  <c r="F491" i="4" s="1"/>
  <c r="F496" i="4"/>
  <c r="F495" i="4"/>
  <c r="F494" i="4"/>
  <c r="F493" i="4"/>
  <c r="F492" i="4"/>
  <c r="E492" i="4"/>
  <c r="E491" i="4" s="1"/>
  <c r="D492" i="4"/>
  <c r="F490" i="4"/>
  <c r="F489" i="4"/>
  <c r="F488" i="4"/>
  <c r="E488" i="4"/>
  <c r="E479" i="4" s="1"/>
  <c r="D488" i="4"/>
  <c r="F487" i="4"/>
  <c r="F486" i="4"/>
  <c r="E485" i="4"/>
  <c r="D485" i="4"/>
  <c r="F485" i="4" s="1"/>
  <c r="F484" i="4"/>
  <c r="F483" i="4"/>
  <c r="F482" i="4"/>
  <c r="F481" i="4"/>
  <c r="F480" i="4"/>
  <c r="E480" i="4"/>
  <c r="D480" i="4"/>
  <c r="F478" i="4"/>
  <c r="F477" i="4"/>
  <c r="F476" i="4"/>
  <c r="E476" i="4"/>
  <c r="D476" i="4"/>
  <c r="F475" i="4"/>
  <c r="F474" i="4"/>
  <c r="F473" i="4"/>
  <c r="E473" i="4"/>
  <c r="D473" i="4"/>
  <c r="F472" i="4"/>
  <c r="F471"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F437" i="4"/>
  <c r="E437" i="4"/>
  <c r="D437" i="4"/>
  <c r="F436" i="4"/>
  <c r="F435" i="4"/>
  <c r="F434" i="4"/>
  <c r="F433" i="4"/>
  <c r="F432" i="4"/>
  <c r="E432" i="4"/>
  <c r="D432" i="4"/>
  <c r="F428" i="4"/>
  <c r="E428" i="4"/>
  <c r="D428" i="4"/>
  <c r="E427" i="4"/>
  <c r="D427" i="4"/>
  <c r="E426" i="4"/>
  <c r="E647" i="4" s="1"/>
  <c r="D426" i="4"/>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7" i="4"/>
  <c r="F276" i="4"/>
  <c r="F275" i="4"/>
  <c r="E274" i="4"/>
  <c r="D274" i="4"/>
  <c r="F274" i="4" s="1"/>
  <c r="F272" i="4"/>
  <c r="F271" i="4"/>
  <c r="F270" i="4"/>
  <c r="E269" i="4"/>
  <c r="D269" i="4"/>
  <c r="F269" i="4" s="1"/>
  <c r="F268" i="4"/>
  <c r="F267" i="4"/>
  <c r="F266" i="4"/>
  <c r="F265" i="4"/>
  <c r="F264" i="4"/>
  <c r="E263" i="4"/>
  <c r="D263" i="4"/>
  <c r="F263" i="4" s="1"/>
  <c r="E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D154" i="4"/>
  <c r="F154" i="4" s="1"/>
  <c r="F153" i="4"/>
  <c r="E153" i="4"/>
  <c r="D153" i="4"/>
  <c r="F151" i="4"/>
  <c r="F150" i="4"/>
  <c r="F149" i="4"/>
  <c r="F148" i="4"/>
  <c r="F147" i="4"/>
  <c r="F146" i="4"/>
  <c r="F145" i="4"/>
  <c r="F144" i="4"/>
  <c r="F143" i="4"/>
  <c r="F142" i="4"/>
  <c r="E141" i="4"/>
  <c r="D141" i="4"/>
  <c r="E140" i="4"/>
  <c r="F139" i="4"/>
  <c r="F138" i="4"/>
  <c r="F137" i="4"/>
  <c r="F136" i="4"/>
  <c r="F135" i="4"/>
  <c r="E135" i="4"/>
  <c r="E134" i="4" s="1"/>
  <c r="D135" i="4"/>
  <c r="D134" i="4" s="1"/>
  <c r="F134" i="4" s="1"/>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D82" i="4" s="1"/>
  <c r="F90" i="4"/>
  <c r="F89" i="4"/>
  <c r="F88" i="4"/>
  <c r="F87" i="4"/>
  <c r="F86" i="4"/>
  <c r="F85" i="4"/>
  <c r="F84" i="4"/>
  <c r="F83" i="4"/>
  <c r="E83" i="4"/>
  <c r="D83"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I28" i="3"/>
  <c r="G28" i="3"/>
  <c r="B28" i="3"/>
  <c r="I27" i="3"/>
  <c r="G27" i="3"/>
  <c r="B27" i="3"/>
  <c r="H25" i="3"/>
  <c r="G25" i="3"/>
  <c r="B25" i="3"/>
  <c r="G24" i="3"/>
  <c r="B24" i="3"/>
  <c r="G23" i="3"/>
  <c r="B23" i="3"/>
  <c r="G22" i="3"/>
  <c r="B22" i="3"/>
  <c r="G20" i="3"/>
  <c r="B20" i="3"/>
  <c r="G19" i="3"/>
  <c r="B19" i="3"/>
  <c r="G18" i="3"/>
  <c r="B18" i="3"/>
  <c r="G17" i="3"/>
  <c r="B17" i="3"/>
  <c r="H10" i="3" a="1"/>
  <c r="H10" i="3"/>
  <c r="L3" i="9" s="1"/>
  <c r="H1686" i="1"/>
  <c r="G1686" i="1"/>
  <c r="C1686" i="1"/>
  <c r="C1685" i="1"/>
  <c r="H1684" i="1"/>
  <c r="C1684" i="1"/>
  <c r="G1684" i="1" s="1"/>
  <c r="H1683" i="1"/>
  <c r="G1683" i="1"/>
  <c r="C1683" i="1"/>
  <c r="G1682" i="1"/>
  <c r="C1682" i="1"/>
  <c r="H1682" i="1" s="1"/>
  <c r="G1681" i="1"/>
  <c r="C1681" i="1"/>
  <c r="H1681" i="1" s="1"/>
  <c r="H1680" i="1"/>
  <c r="G1680" i="1"/>
  <c r="C1680" i="1"/>
  <c r="H1679" i="1"/>
  <c r="G1679" i="1"/>
  <c r="C1679" i="1"/>
  <c r="H1678" i="1"/>
  <c r="G1678" i="1"/>
  <c r="C1678" i="1"/>
  <c r="C1677" i="1"/>
  <c r="H1676" i="1"/>
  <c r="C1676" i="1"/>
  <c r="G1676" i="1" s="1"/>
  <c r="H1675" i="1"/>
  <c r="G1675" i="1"/>
  <c r="C1675" i="1"/>
  <c r="G1674" i="1"/>
  <c r="C1674" i="1"/>
  <c r="H1674" i="1" s="1"/>
  <c r="G1673" i="1"/>
  <c r="C1673" i="1"/>
  <c r="H1673" i="1" s="1"/>
  <c r="H1672" i="1"/>
  <c r="G1672" i="1"/>
  <c r="C1672" i="1"/>
  <c r="H1671" i="1"/>
  <c r="G1671" i="1"/>
  <c r="C1671" i="1"/>
  <c r="H1670" i="1"/>
  <c r="G1670" i="1"/>
  <c r="C1670" i="1"/>
  <c r="C1669" i="1"/>
  <c r="C1668" i="1"/>
  <c r="H1667" i="1"/>
  <c r="G1667" i="1"/>
  <c r="C1667" i="1"/>
  <c r="G1666" i="1"/>
  <c r="C1666" i="1"/>
  <c r="H1666" i="1" s="1"/>
  <c r="G1665" i="1"/>
  <c r="C1665" i="1"/>
  <c r="H1665" i="1" s="1"/>
  <c r="H1664" i="1"/>
  <c r="G1664" i="1"/>
  <c r="C1664" i="1"/>
  <c r="H1663" i="1"/>
  <c r="G1663" i="1"/>
  <c r="C1663" i="1"/>
  <c r="C1662" i="1"/>
  <c r="C1661" i="1"/>
  <c r="C1660" i="1"/>
  <c r="H1659" i="1"/>
  <c r="G1659" i="1"/>
  <c r="C1659" i="1"/>
  <c r="C1658" i="1"/>
  <c r="G1657" i="1"/>
  <c r="C1657" i="1"/>
  <c r="H1657" i="1" s="1"/>
  <c r="H1656" i="1"/>
  <c r="G1656" i="1"/>
  <c r="C1656" i="1"/>
  <c r="H1655" i="1"/>
  <c r="G1655" i="1"/>
  <c r="C1655" i="1"/>
  <c r="H1654" i="1"/>
  <c r="C1654" i="1"/>
  <c r="G1654" i="1" s="1"/>
  <c r="C1653" i="1"/>
  <c r="H1652" i="1"/>
  <c r="C1652" i="1"/>
  <c r="G1652" i="1" s="1"/>
  <c r="H1651" i="1"/>
  <c r="G1651" i="1"/>
  <c r="C1651" i="1"/>
  <c r="C1650" i="1"/>
  <c r="G1649" i="1"/>
  <c r="C1649" i="1"/>
  <c r="H1649" i="1" s="1"/>
  <c r="H1648" i="1"/>
  <c r="G1648" i="1"/>
  <c r="C1648" i="1"/>
  <c r="H1647" i="1"/>
  <c r="G1647" i="1"/>
  <c r="C1647" i="1"/>
  <c r="H1646" i="1"/>
  <c r="G1646" i="1"/>
  <c r="C1646" i="1"/>
  <c r="C1645" i="1"/>
  <c r="C1644" i="1"/>
  <c r="H1643" i="1"/>
  <c r="G1643" i="1"/>
  <c r="C1643" i="1"/>
  <c r="G1642" i="1"/>
  <c r="C1642" i="1"/>
  <c r="H1642" i="1" s="1"/>
  <c r="C1641" i="1"/>
  <c r="H1640" i="1"/>
  <c r="G1640" i="1"/>
  <c r="C1640" i="1"/>
  <c r="H1639" i="1"/>
  <c r="G1639" i="1"/>
  <c r="C1639" i="1"/>
  <c r="C1638" i="1"/>
  <c r="H1638" i="1" s="1"/>
  <c r="C1637" i="1"/>
  <c r="C1636" i="1"/>
  <c r="G1636" i="1" s="1"/>
  <c r="H1635" i="1"/>
  <c r="G1635" i="1"/>
  <c r="C1635" i="1"/>
  <c r="C1634" i="1"/>
  <c r="H1634" i="1" s="1"/>
  <c r="C1633" i="1"/>
  <c r="H1632" i="1"/>
  <c r="G1632" i="1"/>
  <c r="C1632" i="1"/>
  <c r="H1631" i="1"/>
  <c r="G1631" i="1"/>
  <c r="C1631" i="1"/>
  <c r="G1630" i="1"/>
  <c r="C1630" i="1"/>
  <c r="H1630" i="1" s="1"/>
  <c r="H1629" i="1"/>
  <c r="C1629" i="1"/>
  <c r="G1629" i="1" s="1"/>
  <c r="C1628" i="1"/>
  <c r="H1627" i="1"/>
  <c r="C1627" i="1"/>
  <c r="G1627" i="1" s="1"/>
  <c r="G1626" i="1"/>
  <c r="C1626" i="1"/>
  <c r="H1626" i="1" s="1"/>
  <c r="G1625" i="1"/>
  <c r="C1625" i="1"/>
  <c r="H1625" i="1" s="1"/>
  <c r="H1624" i="1"/>
  <c r="G1624" i="1"/>
  <c r="C1624" i="1"/>
  <c r="H1623" i="1"/>
  <c r="G1623" i="1"/>
  <c r="C1623" i="1"/>
  <c r="H1620" i="1"/>
  <c r="C1620" i="1"/>
  <c r="G1620" i="1" s="1"/>
  <c r="H1619" i="1"/>
  <c r="G1619" i="1"/>
  <c r="C1619" i="1"/>
  <c r="G1618" i="1"/>
  <c r="C1618" i="1"/>
  <c r="H1618" i="1" s="1"/>
  <c r="C1617" i="1"/>
  <c r="H1616" i="1"/>
  <c r="G1616" i="1"/>
  <c r="C1616" i="1"/>
  <c r="H1615" i="1"/>
  <c r="G1615" i="1"/>
  <c r="C1615" i="1"/>
  <c r="C1614" i="1"/>
  <c r="H1613" i="1"/>
  <c r="C1613" i="1"/>
  <c r="G1613" i="1" s="1"/>
  <c r="C1612" i="1"/>
  <c r="C1611" i="1"/>
  <c r="G1611" i="1" s="1"/>
  <c r="G1610" i="1"/>
  <c r="C1610" i="1"/>
  <c r="H1610" i="1" s="1"/>
  <c r="G1609" i="1"/>
  <c r="C1609" i="1"/>
  <c r="H1609" i="1" s="1"/>
  <c r="H1608" i="1"/>
  <c r="G1608" i="1"/>
  <c r="C1608" i="1"/>
  <c r="H1607" i="1"/>
  <c r="G1607" i="1"/>
  <c r="C1607" i="1"/>
  <c r="C1606" i="1"/>
  <c r="H1605" i="1"/>
  <c r="C1605" i="1"/>
  <c r="G1605" i="1" s="1"/>
  <c r="H1604" i="1"/>
  <c r="C1604" i="1"/>
  <c r="G1604" i="1" s="1"/>
  <c r="H1603" i="1"/>
  <c r="G1603" i="1"/>
  <c r="C1603" i="1"/>
  <c r="G1602" i="1"/>
  <c r="C1602" i="1"/>
  <c r="H1602" i="1" s="1"/>
  <c r="C1601" i="1"/>
  <c r="H1600" i="1"/>
  <c r="G1600" i="1"/>
  <c r="C1600" i="1"/>
  <c r="H1599" i="1"/>
  <c r="G1599" i="1"/>
  <c r="C1599" i="1"/>
  <c r="G1598" i="1"/>
  <c r="C1598" i="1"/>
  <c r="H1598" i="1" s="1"/>
  <c r="H1597" i="1"/>
  <c r="C1597" i="1"/>
  <c r="G1597" i="1" s="1"/>
  <c r="C1596" i="1"/>
  <c r="H1595" i="1"/>
  <c r="C1595" i="1"/>
  <c r="G1595" i="1" s="1"/>
  <c r="G1594" i="1"/>
  <c r="C1594" i="1"/>
  <c r="H1594" i="1" s="1"/>
  <c r="G1593" i="1"/>
  <c r="C1593" i="1"/>
  <c r="H1593" i="1" s="1"/>
  <c r="H1592" i="1"/>
  <c r="G1592" i="1"/>
  <c r="C1592" i="1"/>
  <c r="H1591" i="1"/>
  <c r="G1591" i="1"/>
  <c r="C1591" i="1"/>
  <c r="C1590" i="1"/>
  <c r="H1589" i="1"/>
  <c r="C1589" i="1"/>
  <c r="G1589" i="1" s="1"/>
  <c r="C1588" i="1"/>
  <c r="G1588" i="1" s="1"/>
  <c r="H1587" i="1"/>
  <c r="G1587" i="1"/>
  <c r="C1587" i="1"/>
  <c r="G1586" i="1"/>
  <c r="C1586" i="1"/>
  <c r="H1586" i="1" s="1"/>
  <c r="C1585" i="1"/>
  <c r="H1584" i="1"/>
  <c r="G1584" i="1"/>
  <c r="C1584" i="1"/>
  <c r="H1583" i="1"/>
  <c r="G1583" i="1"/>
  <c r="C1583" i="1"/>
  <c r="G1582" i="1"/>
  <c r="C1582" i="1"/>
  <c r="D1581" i="1"/>
  <c r="J1581" i="1" s="1"/>
  <c r="C1581" i="1"/>
  <c r="H1580" i="1"/>
  <c r="D1580" i="1"/>
  <c r="J1580" i="1" s="1"/>
  <c r="C1580" i="1"/>
  <c r="D1579" i="1"/>
  <c r="C1579" i="1"/>
  <c r="J1578" i="1"/>
  <c r="G1578" i="1"/>
  <c r="D1578" i="1"/>
  <c r="C1578" i="1"/>
  <c r="D1577" i="1"/>
  <c r="C1577" i="1"/>
  <c r="G1577" i="1" s="1"/>
  <c r="H1576" i="1"/>
  <c r="G1576" i="1"/>
  <c r="I1576" i="1" s="1"/>
  <c r="D1576" i="1"/>
  <c r="J1576" i="1" s="1"/>
  <c r="C1576" i="1"/>
  <c r="D1575" i="1"/>
  <c r="C1575" i="1"/>
  <c r="G1574" i="1"/>
  <c r="D1574" i="1"/>
  <c r="C1574" i="1"/>
  <c r="D1573" i="1"/>
  <c r="C1573" i="1"/>
  <c r="H1572" i="1"/>
  <c r="G1572" i="1"/>
  <c r="D1572" i="1"/>
  <c r="C1572" i="1"/>
  <c r="H1571" i="1"/>
  <c r="D1571" i="1"/>
  <c r="C1571" i="1"/>
  <c r="J1570" i="1"/>
  <c r="H1570" i="1"/>
  <c r="I1570" i="1" s="1"/>
  <c r="G1570" i="1"/>
  <c r="D1570" i="1"/>
  <c r="C1570" i="1"/>
  <c r="H1569" i="1"/>
  <c r="G1569" i="1"/>
  <c r="I1569" i="1" s="1"/>
  <c r="D1569" i="1"/>
  <c r="J1569" i="1" s="1"/>
  <c r="C1569" i="1"/>
  <c r="H1568" i="1"/>
  <c r="G1568" i="1"/>
  <c r="D1568" i="1"/>
  <c r="C1568" i="1"/>
  <c r="J1568" i="1" s="1"/>
  <c r="D1567" i="1"/>
  <c r="C1567" i="1"/>
  <c r="J1566" i="1"/>
  <c r="H1566" i="1"/>
  <c r="G1566" i="1"/>
  <c r="D1566" i="1"/>
  <c r="C1566" i="1"/>
  <c r="D1565" i="1"/>
  <c r="C1565" i="1"/>
  <c r="J1564" i="1"/>
  <c r="D1564" i="1"/>
  <c r="C1564" i="1"/>
  <c r="D1563" i="1"/>
  <c r="H1563" i="1" s="1"/>
  <c r="C1563" i="1"/>
  <c r="H1562" i="1"/>
  <c r="G1562" i="1"/>
  <c r="I1562" i="1" s="1"/>
  <c r="D1562" i="1"/>
  <c r="C1562" i="1"/>
  <c r="J1562" i="1" s="1"/>
  <c r="H1561" i="1"/>
  <c r="D1561" i="1"/>
  <c r="C1561" i="1"/>
  <c r="G1561" i="1" s="1"/>
  <c r="J1560" i="1"/>
  <c r="H1560" i="1"/>
  <c r="D1560" i="1"/>
  <c r="C1560" i="1"/>
  <c r="G1559" i="1"/>
  <c r="D1559" i="1"/>
  <c r="C1559" i="1"/>
  <c r="J1559" i="1" s="1"/>
  <c r="J1558" i="1"/>
  <c r="D1558" i="1"/>
  <c r="C1558" i="1"/>
  <c r="J1557" i="1"/>
  <c r="H1557" i="1"/>
  <c r="I1557" i="1" s="1"/>
  <c r="G1557" i="1"/>
  <c r="D1557" i="1"/>
  <c r="C1557" i="1"/>
  <c r="H1556" i="1"/>
  <c r="D1556" i="1"/>
  <c r="C1556" i="1"/>
  <c r="G1556" i="1" s="1"/>
  <c r="C1555" i="1"/>
  <c r="J1554" i="1"/>
  <c r="D1554" i="1"/>
  <c r="C1554" i="1"/>
  <c r="H1554" i="1" s="1"/>
  <c r="D1553" i="1"/>
  <c r="G1553" i="1" s="1"/>
  <c r="C1553" i="1"/>
  <c r="H1553" i="1" s="1"/>
  <c r="D1552" i="1"/>
  <c r="C1552" i="1"/>
  <c r="J1551" i="1"/>
  <c r="H1551" i="1"/>
  <c r="I1551" i="1" s="1"/>
  <c r="G1551" i="1"/>
  <c r="D1551" i="1"/>
  <c r="C1551" i="1"/>
  <c r="G1550" i="1"/>
  <c r="D1550" i="1"/>
  <c r="C1550" i="1"/>
  <c r="D1549" i="1"/>
  <c r="C1549" i="1"/>
  <c r="J1549" i="1" s="1"/>
  <c r="D1548" i="1"/>
  <c r="C1548" i="1"/>
  <c r="J1548" i="1" s="1"/>
  <c r="D1547" i="1"/>
  <c r="J1547" i="1" s="1"/>
  <c r="C1547" i="1"/>
  <c r="H1546" i="1"/>
  <c r="I1546" i="1" s="1"/>
  <c r="G1546" i="1"/>
  <c r="D1546" i="1"/>
  <c r="C1546" i="1"/>
  <c r="D1545" i="1"/>
  <c r="C1545" i="1"/>
  <c r="J1544" i="1"/>
  <c r="D1544" i="1"/>
  <c r="C1544" i="1"/>
  <c r="G1544" i="1" s="1"/>
  <c r="H1543" i="1"/>
  <c r="G1543" i="1"/>
  <c r="D1543" i="1"/>
  <c r="J1543" i="1" s="1"/>
  <c r="C1543" i="1"/>
  <c r="D1542" i="1"/>
  <c r="C1542" i="1"/>
  <c r="J1541" i="1"/>
  <c r="G1541" i="1"/>
  <c r="D1541" i="1"/>
  <c r="C1541" i="1"/>
  <c r="H1540" i="1"/>
  <c r="G1540" i="1"/>
  <c r="D1540" i="1"/>
  <c r="C1540" i="1"/>
  <c r="G1539" i="1"/>
  <c r="D1539" i="1"/>
  <c r="C1539" i="1"/>
  <c r="C1538" i="1"/>
  <c r="D1536" i="1"/>
  <c r="H1536" i="1" s="1"/>
  <c r="C1536" i="1"/>
  <c r="D1535" i="1"/>
  <c r="C1535" i="1"/>
  <c r="H1534" i="1"/>
  <c r="G1534" i="1"/>
  <c r="D1534" i="1"/>
  <c r="C1534" i="1"/>
  <c r="D1533" i="1"/>
  <c r="C1533" i="1"/>
  <c r="H1532" i="1"/>
  <c r="G1532" i="1"/>
  <c r="D1532" i="1"/>
  <c r="C1532" i="1"/>
  <c r="D1531" i="1"/>
  <c r="G1531" i="1" s="1"/>
  <c r="C1531" i="1"/>
  <c r="H1530" i="1"/>
  <c r="G1530" i="1"/>
  <c r="D1530" i="1"/>
  <c r="C1530" i="1"/>
  <c r="D1529" i="1"/>
  <c r="C1529" i="1"/>
  <c r="H1529" i="1" s="1"/>
  <c r="D1528" i="1"/>
  <c r="C1528" i="1"/>
  <c r="D1527" i="1"/>
  <c r="C1527" i="1"/>
  <c r="H1527" i="1" s="1"/>
  <c r="D1526" i="1"/>
  <c r="C1526" i="1"/>
  <c r="G1525" i="1"/>
  <c r="D1525" i="1"/>
  <c r="C1525" i="1"/>
  <c r="H1524" i="1"/>
  <c r="G1524" i="1"/>
  <c r="D1524" i="1"/>
  <c r="C1524" i="1"/>
  <c r="G1523" i="1"/>
  <c r="D1523" i="1"/>
  <c r="C1523" i="1"/>
  <c r="D1522" i="1"/>
  <c r="H1522" i="1" s="1"/>
  <c r="C1522" i="1"/>
  <c r="G1521" i="1"/>
  <c r="D1521" i="1"/>
  <c r="C1521" i="1"/>
  <c r="D1520" i="1"/>
  <c r="H1520" i="1" s="1"/>
  <c r="C1520" i="1"/>
  <c r="D1519" i="1"/>
  <c r="C1519" i="1"/>
  <c r="H1518" i="1"/>
  <c r="G1518" i="1"/>
  <c r="D1518" i="1"/>
  <c r="C1518" i="1"/>
  <c r="D1517" i="1"/>
  <c r="C1517" i="1"/>
  <c r="H1516" i="1"/>
  <c r="G1516" i="1"/>
  <c r="D1516" i="1"/>
  <c r="C1516" i="1"/>
  <c r="D1515" i="1"/>
  <c r="G1515" i="1" s="1"/>
  <c r="C1515" i="1"/>
  <c r="H1514" i="1"/>
  <c r="G1514" i="1"/>
  <c r="D1514" i="1"/>
  <c r="C1514" i="1"/>
  <c r="D1513" i="1"/>
  <c r="C1513" i="1"/>
  <c r="H1513" i="1" s="1"/>
  <c r="D1512" i="1"/>
  <c r="H1512" i="1" s="1"/>
  <c r="C1512" i="1"/>
  <c r="D1511" i="1"/>
  <c r="C1511" i="1"/>
  <c r="H1511" i="1" s="1"/>
  <c r="D1510" i="1"/>
  <c r="G1509" i="1"/>
  <c r="D1509" i="1"/>
  <c r="C1509" i="1"/>
  <c r="D1508" i="1"/>
  <c r="H1508" i="1" s="1"/>
  <c r="C1508" i="1"/>
  <c r="D1507" i="1"/>
  <c r="G1507" i="1" s="1"/>
  <c r="C1507" i="1"/>
  <c r="D1506" i="1"/>
  <c r="H1506" i="1" s="1"/>
  <c r="C1506" i="1"/>
  <c r="D1505" i="1"/>
  <c r="C1505" i="1"/>
  <c r="H1504" i="1"/>
  <c r="G1504" i="1"/>
  <c r="D1504" i="1"/>
  <c r="C1504" i="1"/>
  <c r="D1503" i="1"/>
  <c r="C1503" i="1"/>
  <c r="H1502" i="1"/>
  <c r="G1502" i="1"/>
  <c r="D1502" i="1"/>
  <c r="C1502" i="1"/>
  <c r="D1501" i="1"/>
  <c r="G1501" i="1" s="1"/>
  <c r="C1501" i="1"/>
  <c r="H1500" i="1"/>
  <c r="G1500" i="1"/>
  <c r="D1500" i="1"/>
  <c r="C1500" i="1"/>
  <c r="D1499" i="1"/>
  <c r="C1499" i="1"/>
  <c r="H1499" i="1" s="1"/>
  <c r="D1498" i="1"/>
  <c r="C1498" i="1"/>
  <c r="D1497" i="1"/>
  <c r="C1497" i="1"/>
  <c r="H1497" i="1" s="1"/>
  <c r="D1496" i="1"/>
  <c r="C1496" i="1"/>
  <c r="G1495" i="1"/>
  <c r="D1495" i="1"/>
  <c r="C1495" i="1"/>
  <c r="H1494" i="1"/>
  <c r="G1494" i="1"/>
  <c r="D1494" i="1"/>
  <c r="C1494" i="1"/>
  <c r="G1493" i="1"/>
  <c r="D1493" i="1"/>
  <c r="C1493" i="1"/>
  <c r="D1492" i="1"/>
  <c r="H1492" i="1" s="1"/>
  <c r="C1492" i="1"/>
  <c r="G1491" i="1"/>
  <c r="D1491" i="1"/>
  <c r="C1491" i="1"/>
  <c r="D1490" i="1"/>
  <c r="H1490" i="1" s="1"/>
  <c r="C1490" i="1"/>
  <c r="D1489" i="1"/>
  <c r="C1489" i="1"/>
  <c r="H1488" i="1"/>
  <c r="G1488" i="1"/>
  <c r="D1488" i="1"/>
  <c r="C1488" i="1"/>
  <c r="D1487" i="1"/>
  <c r="C1487" i="1"/>
  <c r="H1486" i="1"/>
  <c r="G1486" i="1"/>
  <c r="D1486" i="1"/>
  <c r="C1486" i="1"/>
  <c r="D1485" i="1"/>
  <c r="H1484" i="1"/>
  <c r="G1484" i="1"/>
  <c r="D1484" i="1"/>
  <c r="C1484" i="1"/>
  <c r="D1483" i="1"/>
  <c r="C1483" i="1"/>
  <c r="H1483" i="1" s="1"/>
  <c r="G1482" i="1"/>
  <c r="D1482" i="1"/>
  <c r="H1482" i="1" s="1"/>
  <c r="C1482" i="1"/>
  <c r="D1481" i="1"/>
  <c r="C1481" i="1"/>
  <c r="H1481" i="1" s="1"/>
  <c r="D1480" i="1"/>
  <c r="C1480" i="1"/>
  <c r="G1479" i="1"/>
  <c r="D1479" i="1"/>
  <c r="C1479" i="1"/>
  <c r="H1478" i="1"/>
  <c r="G1478" i="1"/>
  <c r="D1478" i="1"/>
  <c r="C1478" i="1"/>
  <c r="G1477" i="1"/>
  <c r="D1477" i="1"/>
  <c r="C1477" i="1"/>
  <c r="D1476" i="1"/>
  <c r="H1476" i="1" s="1"/>
  <c r="C1476" i="1"/>
  <c r="G1475" i="1"/>
  <c r="D1475" i="1"/>
  <c r="C1475" i="1"/>
  <c r="D1474" i="1"/>
  <c r="H1474" i="1" s="1"/>
  <c r="C1474" i="1"/>
  <c r="D1473" i="1"/>
  <c r="C1473" i="1"/>
  <c r="H1472" i="1"/>
  <c r="G1472" i="1"/>
  <c r="D1472" i="1"/>
  <c r="C1472" i="1"/>
  <c r="D1471" i="1"/>
  <c r="C1471" i="1"/>
  <c r="H1470" i="1"/>
  <c r="G1470" i="1"/>
  <c r="D1470" i="1"/>
  <c r="C1470" i="1"/>
  <c r="D1469" i="1"/>
  <c r="G1469" i="1" s="1"/>
  <c r="C1469" i="1"/>
  <c r="H1468" i="1"/>
  <c r="G1468" i="1"/>
  <c r="D1468" i="1"/>
  <c r="C1468" i="1"/>
  <c r="D1467" i="1"/>
  <c r="C1467" i="1"/>
  <c r="H1467" i="1" s="1"/>
  <c r="D1466" i="1"/>
  <c r="H1466" i="1" s="1"/>
  <c r="C1466" i="1"/>
  <c r="D1465" i="1"/>
  <c r="C1465" i="1"/>
  <c r="H1465" i="1" s="1"/>
  <c r="D1464" i="1"/>
  <c r="C1464" i="1"/>
  <c r="G1463" i="1"/>
  <c r="D1463" i="1"/>
  <c r="C1463" i="1"/>
  <c r="H1462" i="1"/>
  <c r="G1462" i="1"/>
  <c r="D1462" i="1"/>
  <c r="C1462" i="1"/>
  <c r="G1461" i="1"/>
  <c r="D1461" i="1"/>
  <c r="C1461" i="1"/>
  <c r="D1460" i="1"/>
  <c r="H1460" i="1" s="1"/>
  <c r="C1460" i="1"/>
  <c r="G1459" i="1"/>
  <c r="D1459" i="1"/>
  <c r="C1459" i="1"/>
  <c r="D1458" i="1"/>
  <c r="H1458" i="1" s="1"/>
  <c r="C1458" i="1"/>
  <c r="D1457" i="1"/>
  <c r="C1457" i="1"/>
  <c r="H1456" i="1"/>
  <c r="G1456" i="1"/>
  <c r="D1456" i="1"/>
  <c r="C1456" i="1"/>
  <c r="D1455" i="1"/>
  <c r="C1455" i="1"/>
  <c r="H1454" i="1"/>
  <c r="G1454" i="1"/>
  <c r="D1454" i="1"/>
  <c r="C1454" i="1"/>
  <c r="D1453" i="1"/>
  <c r="G1453" i="1" s="1"/>
  <c r="C1453" i="1"/>
  <c r="H1452" i="1"/>
  <c r="G1452" i="1"/>
  <c r="D1452" i="1"/>
  <c r="C1452" i="1"/>
  <c r="D1451" i="1"/>
  <c r="C1451" i="1"/>
  <c r="H1451" i="1" s="1"/>
  <c r="G1450" i="1"/>
  <c r="D1450" i="1"/>
  <c r="H1450" i="1" s="1"/>
  <c r="C1450" i="1"/>
  <c r="D1449" i="1"/>
  <c r="C1449" i="1"/>
  <c r="H1449" i="1" s="1"/>
  <c r="D1448" i="1"/>
  <c r="C1448" i="1"/>
  <c r="G1447" i="1"/>
  <c r="D1447" i="1"/>
  <c r="C1447" i="1"/>
  <c r="H1446" i="1"/>
  <c r="G1446" i="1"/>
  <c r="D1446" i="1"/>
  <c r="C1446" i="1"/>
  <c r="G1445" i="1"/>
  <c r="D1445" i="1"/>
  <c r="C1445" i="1"/>
  <c r="D1444" i="1"/>
  <c r="H1444" i="1" s="1"/>
  <c r="C1444" i="1"/>
  <c r="G1443" i="1"/>
  <c r="D1443" i="1"/>
  <c r="C1443" i="1"/>
  <c r="D1442" i="1"/>
  <c r="H1442" i="1" s="1"/>
  <c r="C1442" i="1"/>
  <c r="D1441" i="1"/>
  <c r="C1441" i="1"/>
  <c r="H1440" i="1"/>
  <c r="G1440" i="1"/>
  <c r="D1440" i="1"/>
  <c r="C1440" i="1"/>
  <c r="D1439" i="1"/>
  <c r="C1439" i="1"/>
  <c r="H1438" i="1"/>
  <c r="G1438" i="1"/>
  <c r="D1438" i="1"/>
  <c r="C1438" i="1"/>
  <c r="D1437" i="1"/>
  <c r="G1437" i="1" s="1"/>
  <c r="C1437" i="1"/>
  <c r="H1436" i="1"/>
  <c r="G1436" i="1"/>
  <c r="D1436" i="1"/>
  <c r="C1436" i="1"/>
  <c r="D1435" i="1"/>
  <c r="C1435" i="1"/>
  <c r="H1435" i="1" s="1"/>
  <c r="D1434" i="1"/>
  <c r="H1434" i="1" s="1"/>
  <c r="C1434" i="1"/>
  <c r="D1433" i="1"/>
  <c r="C1433" i="1"/>
  <c r="H1433" i="1" s="1"/>
  <c r="D1432" i="1"/>
  <c r="G1432" i="1" s="1"/>
  <c r="C1432" i="1"/>
  <c r="D1431" i="1"/>
  <c r="H1430" i="1"/>
  <c r="G1430" i="1"/>
  <c r="D1430" i="1"/>
  <c r="C1430" i="1"/>
  <c r="G1429" i="1"/>
  <c r="D1429" i="1"/>
  <c r="C1429" i="1"/>
  <c r="D1428" i="1"/>
  <c r="C1428" i="1"/>
  <c r="G1427" i="1"/>
  <c r="D1427" i="1"/>
  <c r="C1427" i="1"/>
  <c r="D1426" i="1"/>
  <c r="H1426" i="1" s="1"/>
  <c r="C1426" i="1"/>
  <c r="D1425" i="1"/>
  <c r="C1425" i="1"/>
  <c r="H1424" i="1"/>
  <c r="G1424" i="1"/>
  <c r="D1424" i="1"/>
  <c r="C1424" i="1"/>
  <c r="G1423" i="1"/>
  <c r="D1423" i="1"/>
  <c r="C1423" i="1"/>
  <c r="H1423" i="1" s="1"/>
  <c r="H1422" i="1"/>
  <c r="G1422" i="1"/>
  <c r="D1422" i="1"/>
  <c r="C1422" i="1"/>
  <c r="D1421" i="1"/>
  <c r="G1421" i="1" s="1"/>
  <c r="C1421" i="1"/>
  <c r="D1420" i="1"/>
  <c r="H1420" i="1" s="1"/>
  <c r="C1420" i="1"/>
  <c r="D1419" i="1"/>
  <c r="C1419" i="1"/>
  <c r="D1418" i="1"/>
  <c r="H1418" i="1" s="1"/>
  <c r="C1418" i="1"/>
  <c r="D1417" i="1"/>
  <c r="C1417" i="1"/>
  <c r="H1417" i="1" s="1"/>
  <c r="D1416" i="1"/>
  <c r="G1416" i="1" s="1"/>
  <c r="C1416" i="1"/>
  <c r="G1415" i="1"/>
  <c r="D1415" i="1"/>
  <c r="C1415" i="1"/>
  <c r="H1414" i="1"/>
  <c r="G1414" i="1"/>
  <c r="D1414" i="1"/>
  <c r="C1414" i="1"/>
  <c r="G1413" i="1"/>
  <c r="D1413" i="1"/>
  <c r="C1413" i="1"/>
  <c r="D1412" i="1"/>
  <c r="C1412" i="1"/>
  <c r="D1411" i="1"/>
  <c r="C1411" i="1"/>
  <c r="D1410" i="1"/>
  <c r="H1410" i="1" s="1"/>
  <c r="C1410" i="1"/>
  <c r="D1409" i="1"/>
  <c r="C1409" i="1"/>
  <c r="H1408" i="1"/>
  <c r="G1408" i="1"/>
  <c r="D1408" i="1"/>
  <c r="C1408" i="1"/>
  <c r="G1407" i="1"/>
  <c r="D1407" i="1"/>
  <c r="C1407" i="1"/>
  <c r="H1407" i="1" s="1"/>
  <c r="H1406" i="1"/>
  <c r="G1406" i="1"/>
  <c r="D1406" i="1"/>
  <c r="C1406" i="1"/>
  <c r="D1405" i="1"/>
  <c r="G1405" i="1" s="1"/>
  <c r="C1405" i="1"/>
  <c r="G1404" i="1"/>
  <c r="D1404" i="1"/>
  <c r="H1404" i="1" s="1"/>
  <c r="C1404" i="1"/>
  <c r="D1403" i="1"/>
  <c r="C1403" i="1"/>
  <c r="G1402" i="1"/>
  <c r="D1402" i="1"/>
  <c r="H1402" i="1" s="1"/>
  <c r="C1402" i="1"/>
  <c r="D1401" i="1"/>
  <c r="H1400" i="1"/>
  <c r="D1400" i="1"/>
  <c r="G1400" i="1" s="1"/>
  <c r="C1400" i="1"/>
  <c r="G1399" i="1"/>
  <c r="D1399" i="1"/>
  <c r="C1399" i="1"/>
  <c r="H1398" i="1"/>
  <c r="G1398" i="1"/>
  <c r="D1398" i="1"/>
  <c r="C1398" i="1"/>
  <c r="D1397" i="1"/>
  <c r="G1397" i="1" s="1"/>
  <c r="C1397" i="1"/>
  <c r="D1396" i="1"/>
  <c r="C1396" i="1"/>
  <c r="G1395" i="1"/>
  <c r="D1395" i="1"/>
  <c r="C1395" i="1"/>
  <c r="D1394" i="1"/>
  <c r="H1394" i="1" s="1"/>
  <c r="C1394" i="1"/>
  <c r="D1393" i="1"/>
  <c r="C1393" i="1"/>
  <c r="H1392" i="1"/>
  <c r="G1392" i="1"/>
  <c r="D1392" i="1"/>
  <c r="C1392" i="1"/>
  <c r="D1391" i="1"/>
  <c r="C1391" i="1"/>
  <c r="H1390" i="1"/>
  <c r="G1390" i="1"/>
  <c r="D1390" i="1"/>
  <c r="C1390" i="1"/>
  <c r="D1389" i="1"/>
  <c r="G1389" i="1" s="1"/>
  <c r="C1389" i="1"/>
  <c r="H1388" i="1"/>
  <c r="G1388" i="1"/>
  <c r="D1388" i="1"/>
  <c r="C1388" i="1"/>
  <c r="D1387" i="1"/>
  <c r="C1387" i="1"/>
  <c r="D1386" i="1"/>
  <c r="H1386" i="1" s="1"/>
  <c r="C1386" i="1"/>
  <c r="D1385" i="1"/>
  <c r="C1385" i="1"/>
  <c r="H1385" i="1" s="1"/>
  <c r="D1384" i="1"/>
  <c r="G1384" i="1" s="1"/>
  <c r="C1384" i="1"/>
  <c r="G1383" i="1"/>
  <c r="D1383" i="1"/>
  <c r="C1383" i="1"/>
  <c r="H1382" i="1"/>
  <c r="G1382" i="1"/>
  <c r="D1382" i="1"/>
  <c r="C1382" i="1"/>
  <c r="G1381" i="1"/>
  <c r="D1381" i="1"/>
  <c r="C1381" i="1"/>
  <c r="D1380" i="1"/>
  <c r="H1380" i="1" s="1"/>
  <c r="C1380" i="1"/>
  <c r="D1379" i="1"/>
  <c r="C1379" i="1"/>
  <c r="D1378" i="1"/>
  <c r="C1378" i="1"/>
  <c r="D1377" i="1"/>
  <c r="C1377" i="1"/>
  <c r="H1376" i="1"/>
  <c r="G1376" i="1"/>
  <c r="D1376" i="1"/>
  <c r="C1376" i="1"/>
  <c r="D1375" i="1"/>
  <c r="C1375" i="1"/>
  <c r="H1374" i="1"/>
  <c r="G1374" i="1"/>
  <c r="D1374" i="1"/>
  <c r="C1374" i="1"/>
  <c r="G1373" i="1"/>
  <c r="D1373" i="1"/>
  <c r="C1373" i="1"/>
  <c r="H1372" i="1"/>
  <c r="G1372" i="1"/>
  <c r="D1372" i="1"/>
  <c r="C1372" i="1"/>
  <c r="D1371" i="1"/>
  <c r="C1371" i="1"/>
  <c r="D1370" i="1"/>
  <c r="C1370" i="1"/>
  <c r="D1369" i="1"/>
  <c r="C1369" i="1"/>
  <c r="D1368" i="1"/>
  <c r="C1368" i="1"/>
  <c r="G1367" i="1"/>
  <c r="D1367" i="1"/>
  <c r="C1367" i="1"/>
  <c r="H1366" i="1"/>
  <c r="G1366" i="1"/>
  <c r="D1366" i="1"/>
  <c r="C1366" i="1"/>
  <c r="G1365" i="1"/>
  <c r="D1365" i="1"/>
  <c r="C1365" i="1"/>
  <c r="D1364" i="1"/>
  <c r="G1364" i="1" s="1"/>
  <c r="C1364" i="1"/>
  <c r="D1363" i="1"/>
  <c r="C1363" i="1"/>
  <c r="D1362" i="1"/>
  <c r="C1362" i="1"/>
  <c r="D1361" i="1"/>
  <c r="C1361" i="1"/>
  <c r="H1360" i="1"/>
  <c r="D1360" i="1"/>
  <c r="C1360" i="1"/>
  <c r="G1360" i="1" s="1"/>
  <c r="D1359" i="1"/>
  <c r="C1359" i="1"/>
  <c r="H1359" i="1" s="1"/>
  <c r="H1358" i="1"/>
  <c r="G1358" i="1"/>
  <c r="D1358" i="1"/>
  <c r="C1358" i="1"/>
  <c r="G1357" i="1"/>
  <c r="D1357" i="1"/>
  <c r="C1357" i="1"/>
  <c r="G1356" i="1"/>
  <c r="D1356" i="1"/>
  <c r="H1356" i="1" s="1"/>
  <c r="C1356" i="1"/>
  <c r="D1355" i="1"/>
  <c r="C1355" i="1"/>
  <c r="D1354" i="1"/>
  <c r="C1354" i="1"/>
  <c r="H1354" i="1" s="1"/>
  <c r="D1353" i="1"/>
  <c r="C1353" i="1"/>
  <c r="H1352" i="1"/>
  <c r="D1352" i="1"/>
  <c r="C1352" i="1"/>
  <c r="G1352" i="1" s="1"/>
  <c r="G1351" i="1"/>
  <c r="D1351" i="1"/>
  <c r="C1351" i="1"/>
  <c r="H1350" i="1"/>
  <c r="G1350" i="1"/>
  <c r="D1350" i="1"/>
  <c r="C1350" i="1"/>
  <c r="G1349" i="1"/>
  <c r="D1349" i="1"/>
  <c r="C1349" i="1"/>
  <c r="D1348" i="1"/>
  <c r="G1348" i="1" s="1"/>
  <c r="C1348" i="1"/>
  <c r="H1348" i="1" s="1"/>
  <c r="G1347" i="1"/>
  <c r="D1347" i="1"/>
  <c r="C1347" i="1"/>
  <c r="H1347" i="1" s="1"/>
  <c r="D1346" i="1"/>
  <c r="C1346" i="1"/>
  <c r="D1345" i="1"/>
  <c r="C1345" i="1"/>
  <c r="H1344" i="1"/>
  <c r="D1344" i="1"/>
  <c r="C1344" i="1"/>
  <c r="G1344" i="1" s="1"/>
  <c r="G1343" i="1"/>
  <c r="D1343" i="1"/>
  <c r="C1343" i="1"/>
  <c r="H1343" i="1" s="1"/>
  <c r="H1342" i="1"/>
  <c r="G1342" i="1"/>
  <c r="D1342" i="1"/>
  <c r="C1342" i="1"/>
  <c r="D1341" i="1"/>
  <c r="G1341" i="1" s="1"/>
  <c r="C1341" i="1"/>
  <c r="D1340" i="1"/>
  <c r="C1340" i="1"/>
  <c r="D1339" i="1"/>
  <c r="C1339" i="1"/>
  <c r="G1338" i="1"/>
  <c r="D1338" i="1"/>
  <c r="C1338" i="1"/>
  <c r="D1337" i="1"/>
  <c r="C1337" i="1"/>
  <c r="H1336" i="1"/>
  <c r="D1336" i="1"/>
  <c r="C1336" i="1"/>
  <c r="G1335" i="1"/>
  <c r="D1335" i="1"/>
  <c r="C1335" i="1"/>
  <c r="G1334" i="1"/>
  <c r="D1334" i="1"/>
  <c r="C1334" i="1"/>
  <c r="H1334" i="1" s="1"/>
  <c r="D1333" i="1"/>
  <c r="G1333" i="1" s="1"/>
  <c r="C1333" i="1"/>
  <c r="D1332" i="1"/>
  <c r="G1332" i="1" s="1"/>
  <c r="C1332" i="1"/>
  <c r="H1332" i="1" s="1"/>
  <c r="G1331" i="1"/>
  <c r="D1331" i="1"/>
  <c r="C1331" i="1"/>
  <c r="D1330" i="1"/>
  <c r="C1330" i="1"/>
  <c r="D1329" i="1"/>
  <c r="C1329" i="1"/>
  <c r="H1328" i="1"/>
  <c r="D1328" i="1"/>
  <c r="C1328" i="1"/>
  <c r="G1328" i="1" s="1"/>
  <c r="D1327" i="1"/>
  <c r="C1327" i="1"/>
  <c r="H1327" i="1" s="1"/>
  <c r="H1326" i="1"/>
  <c r="G1326" i="1"/>
  <c r="D1326" i="1"/>
  <c r="C1326" i="1"/>
  <c r="G1325" i="1"/>
  <c r="D1325" i="1"/>
  <c r="C1325" i="1"/>
  <c r="D1324" i="1"/>
  <c r="H1324" i="1" s="1"/>
  <c r="C1324" i="1"/>
  <c r="D1323" i="1"/>
  <c r="C1323" i="1"/>
  <c r="D1322" i="1"/>
  <c r="C1322" i="1"/>
  <c r="D1321" i="1"/>
  <c r="C1321" i="1"/>
  <c r="H1320" i="1"/>
  <c r="D1320" i="1"/>
  <c r="C1320" i="1"/>
  <c r="G1319" i="1"/>
  <c r="D1319" i="1"/>
  <c r="C1319" i="1"/>
  <c r="D1318" i="1"/>
  <c r="C1318" i="1"/>
  <c r="G1317" i="1"/>
  <c r="D1317" i="1"/>
  <c r="C1317" i="1"/>
  <c r="G1316" i="1"/>
  <c r="D1316" i="1"/>
  <c r="C1316" i="1"/>
  <c r="H1316" i="1" s="1"/>
  <c r="D1315" i="1"/>
  <c r="G1315" i="1" s="1"/>
  <c r="C1315" i="1"/>
  <c r="D1314" i="1"/>
  <c r="C1314" i="1"/>
  <c r="D1313" i="1"/>
  <c r="C1313" i="1"/>
  <c r="D1312" i="1"/>
  <c r="C1312" i="1"/>
  <c r="G1311" i="1"/>
  <c r="D1311" i="1"/>
  <c r="C1311" i="1"/>
  <c r="H1311" i="1" s="1"/>
  <c r="H1310" i="1"/>
  <c r="G1310" i="1"/>
  <c r="D1310" i="1"/>
  <c r="C1310" i="1"/>
  <c r="G1309" i="1"/>
  <c r="D1309" i="1"/>
  <c r="C1309" i="1"/>
  <c r="H1308" i="1"/>
  <c r="G1308" i="1"/>
  <c r="D1308" i="1"/>
  <c r="C1308" i="1"/>
  <c r="D1307" i="1"/>
  <c r="C1307" i="1"/>
  <c r="D1306" i="1"/>
  <c r="C1306" i="1"/>
  <c r="H1306" i="1" s="1"/>
  <c r="D1305" i="1"/>
  <c r="C1305" i="1"/>
  <c r="D1304" i="1"/>
  <c r="C1304" i="1"/>
  <c r="G1303" i="1"/>
  <c r="D1303" i="1"/>
  <c r="C1303" i="1"/>
  <c r="D1302" i="1"/>
  <c r="C1302" i="1"/>
  <c r="G1301" i="1"/>
  <c r="D1301" i="1"/>
  <c r="C1301" i="1"/>
  <c r="G1300" i="1"/>
  <c r="D1300" i="1"/>
  <c r="C1300" i="1"/>
  <c r="D1299" i="1"/>
  <c r="C1299" i="1"/>
  <c r="D1298" i="1"/>
  <c r="C1298" i="1"/>
  <c r="G1297" i="1"/>
  <c r="D1297" i="1"/>
  <c r="C1297" i="1"/>
  <c r="D1296" i="1"/>
  <c r="C1296" i="1"/>
  <c r="G1295" i="1"/>
  <c r="D1295" i="1"/>
  <c r="C1295" i="1"/>
  <c r="D1294" i="1"/>
  <c r="C1294" i="1"/>
  <c r="D1293" i="1"/>
  <c r="C1293" i="1"/>
  <c r="D1292" i="1"/>
  <c r="C1292" i="1"/>
  <c r="D1291" i="1"/>
  <c r="C1291" i="1"/>
  <c r="D1290" i="1"/>
  <c r="C1290" i="1"/>
  <c r="D1289" i="1"/>
  <c r="G1289" i="1" s="1"/>
  <c r="C1289" i="1"/>
  <c r="D1288" i="1"/>
  <c r="C1288" i="1"/>
  <c r="D1287" i="1"/>
  <c r="C1287" i="1"/>
  <c r="H1287" i="1" s="1"/>
  <c r="D1286" i="1"/>
  <c r="C1286" i="1"/>
  <c r="D1285" i="1"/>
  <c r="C1285" i="1"/>
  <c r="H1285" i="1" s="1"/>
  <c r="D1284" i="1"/>
  <c r="C1284" i="1"/>
  <c r="D1283" i="1"/>
  <c r="C1283" i="1"/>
  <c r="D1282" i="1"/>
  <c r="C1282" i="1"/>
  <c r="G1281" i="1"/>
  <c r="D1281" i="1"/>
  <c r="C1281" i="1"/>
  <c r="D1280" i="1"/>
  <c r="C1280" i="1"/>
  <c r="G1279" i="1"/>
  <c r="D1279" i="1"/>
  <c r="C1279" i="1"/>
  <c r="D1278" i="1"/>
  <c r="C1278" i="1"/>
  <c r="D1277" i="1"/>
  <c r="C1277" i="1"/>
  <c r="D1276" i="1"/>
  <c r="C1276" i="1"/>
  <c r="D1275" i="1"/>
  <c r="C1275" i="1"/>
  <c r="D1274" i="1"/>
  <c r="C1274" i="1"/>
  <c r="D1273" i="1"/>
  <c r="G1273" i="1" s="1"/>
  <c r="C1273" i="1"/>
  <c r="D1272" i="1"/>
  <c r="C1272" i="1"/>
  <c r="D1271" i="1"/>
  <c r="C1271" i="1"/>
  <c r="H1271" i="1" s="1"/>
  <c r="D1270" i="1"/>
  <c r="C1270" i="1"/>
  <c r="D1269" i="1"/>
  <c r="C1269" i="1"/>
  <c r="H1269" i="1" s="1"/>
  <c r="D1268" i="1"/>
  <c r="C1268" i="1"/>
  <c r="D1267" i="1"/>
  <c r="C1267" i="1"/>
  <c r="D1266" i="1"/>
  <c r="C1266" i="1"/>
  <c r="G1265" i="1"/>
  <c r="D1265" i="1"/>
  <c r="C1265" i="1"/>
  <c r="D1264" i="1"/>
  <c r="C1264" i="1"/>
  <c r="G1263" i="1"/>
  <c r="D1263" i="1"/>
  <c r="C1263" i="1"/>
  <c r="D1262" i="1"/>
  <c r="C1262" i="1"/>
  <c r="D1261" i="1"/>
  <c r="C1261" i="1"/>
  <c r="D1260" i="1"/>
  <c r="C1260" i="1"/>
  <c r="D1259" i="1"/>
  <c r="C1259" i="1"/>
  <c r="D1258" i="1"/>
  <c r="C1258" i="1"/>
  <c r="G1257" i="1"/>
  <c r="D1257" i="1"/>
  <c r="C1257" i="1"/>
  <c r="D1256" i="1"/>
  <c r="C1256" i="1"/>
  <c r="C1255" i="1"/>
  <c r="D1254" i="1"/>
  <c r="C1254" i="1"/>
  <c r="D1253" i="1"/>
  <c r="C1253" i="1"/>
  <c r="H1253" i="1" s="1"/>
  <c r="D1252" i="1"/>
  <c r="C1252" i="1"/>
  <c r="D1251" i="1"/>
  <c r="C1251" i="1"/>
  <c r="D1250" i="1"/>
  <c r="C1250" i="1"/>
  <c r="G1249" i="1"/>
  <c r="D1249" i="1"/>
  <c r="C1249" i="1"/>
  <c r="D1248" i="1"/>
  <c r="C1248" i="1"/>
  <c r="G1247" i="1"/>
  <c r="D1247" i="1"/>
  <c r="C1247" i="1"/>
  <c r="D1246" i="1"/>
  <c r="C1246" i="1"/>
  <c r="D1245" i="1"/>
  <c r="C1245" i="1"/>
  <c r="D1244" i="1"/>
  <c r="C1244" i="1"/>
  <c r="D1243" i="1"/>
  <c r="C1243" i="1"/>
  <c r="D1242" i="1"/>
  <c r="C1242" i="1"/>
  <c r="D1241" i="1"/>
  <c r="G1241" i="1" s="1"/>
  <c r="C1241" i="1"/>
  <c r="D1240" i="1"/>
  <c r="C1240" i="1"/>
  <c r="D1239" i="1"/>
  <c r="C1239" i="1"/>
  <c r="H1239" i="1" s="1"/>
  <c r="D1238" i="1"/>
  <c r="C1238" i="1"/>
  <c r="D1237" i="1"/>
  <c r="C1237" i="1"/>
  <c r="H1237" i="1" s="1"/>
  <c r="D1236" i="1"/>
  <c r="C1236" i="1"/>
  <c r="D1235" i="1"/>
  <c r="C1235" i="1"/>
  <c r="D1234" i="1"/>
  <c r="C1234" i="1"/>
  <c r="G1233" i="1"/>
  <c r="D1233" i="1"/>
  <c r="C1233" i="1"/>
  <c r="D1232" i="1"/>
  <c r="C1232" i="1"/>
  <c r="G1231" i="1"/>
  <c r="D1231" i="1"/>
  <c r="C1231" i="1"/>
  <c r="D1230" i="1"/>
  <c r="C1230" i="1"/>
  <c r="D1229" i="1"/>
  <c r="C1229" i="1"/>
  <c r="D1228" i="1"/>
  <c r="C1228" i="1"/>
  <c r="D1227" i="1"/>
  <c r="C1227" i="1"/>
  <c r="D1226" i="1"/>
  <c r="C1226" i="1"/>
  <c r="D1225" i="1"/>
  <c r="G1225" i="1" s="1"/>
  <c r="C1225" i="1"/>
  <c r="D1224" i="1"/>
  <c r="C1224" i="1"/>
  <c r="D1223" i="1"/>
  <c r="D1222" i="1"/>
  <c r="C1222" i="1"/>
  <c r="D1221" i="1"/>
  <c r="C1221" i="1"/>
  <c r="D1220" i="1"/>
  <c r="C1220" i="1"/>
  <c r="D1219" i="1"/>
  <c r="C1219" i="1"/>
  <c r="D1218" i="1"/>
  <c r="C1218" i="1"/>
  <c r="G1217" i="1"/>
  <c r="D1217" i="1"/>
  <c r="C1217" i="1"/>
  <c r="D1216" i="1"/>
  <c r="C1216" i="1"/>
  <c r="G1215" i="1"/>
  <c r="D1215" i="1"/>
  <c r="C1215" i="1"/>
  <c r="D1214" i="1"/>
  <c r="C1214" i="1"/>
  <c r="D1213" i="1"/>
  <c r="C1213" i="1"/>
  <c r="D1212" i="1"/>
  <c r="C1212" i="1"/>
  <c r="D1211" i="1"/>
  <c r="C1211" i="1"/>
  <c r="D1210" i="1"/>
  <c r="C1210" i="1"/>
  <c r="D1209" i="1"/>
  <c r="G1209" i="1" s="1"/>
  <c r="C1209" i="1"/>
  <c r="D1208" i="1"/>
  <c r="C1208" i="1"/>
  <c r="D1207" i="1"/>
  <c r="D1206" i="1"/>
  <c r="C1206" i="1"/>
  <c r="D1205" i="1"/>
  <c r="C1205" i="1"/>
  <c r="D1204" i="1"/>
  <c r="C1204" i="1"/>
  <c r="D1203" i="1"/>
  <c r="C1203" i="1"/>
  <c r="D1202" i="1"/>
  <c r="C1202" i="1"/>
  <c r="G1201" i="1"/>
  <c r="D1201" i="1"/>
  <c r="C1201" i="1"/>
  <c r="D1200" i="1"/>
  <c r="C1200" i="1"/>
  <c r="G1199" i="1"/>
  <c r="D1199" i="1"/>
  <c r="C1199" i="1"/>
  <c r="D1198" i="1"/>
  <c r="C1198" i="1"/>
  <c r="D1197" i="1"/>
  <c r="C1197" i="1"/>
  <c r="D1196" i="1"/>
  <c r="C1196" i="1"/>
  <c r="D1195" i="1"/>
  <c r="C1195" i="1"/>
  <c r="D1194" i="1"/>
  <c r="C1194" i="1"/>
  <c r="G1193" i="1"/>
  <c r="D1193" i="1"/>
  <c r="C1193" i="1"/>
  <c r="D1192" i="1"/>
  <c r="C1192" i="1"/>
  <c r="D1191" i="1"/>
  <c r="C1191" i="1"/>
  <c r="H1191" i="1" s="1"/>
  <c r="D1190" i="1"/>
  <c r="C1190" i="1"/>
  <c r="D1189" i="1"/>
  <c r="C1189" i="1"/>
  <c r="D1188" i="1"/>
  <c r="C1188" i="1"/>
  <c r="D1187" i="1"/>
  <c r="C1187" i="1"/>
  <c r="D1186" i="1"/>
  <c r="C1186" i="1"/>
  <c r="G1185" i="1"/>
  <c r="D1185" i="1"/>
  <c r="C1185" i="1"/>
  <c r="D1184" i="1"/>
  <c r="C1184" i="1"/>
  <c r="G1183" i="1"/>
  <c r="D1183" i="1"/>
  <c r="C1183" i="1"/>
  <c r="D1182" i="1"/>
  <c r="D1179" i="1"/>
  <c r="C1179" i="1"/>
  <c r="D1178" i="1"/>
  <c r="C1178" i="1"/>
  <c r="G1177" i="1"/>
  <c r="D1177" i="1"/>
  <c r="C1177" i="1"/>
  <c r="D1176" i="1"/>
  <c r="C1176" i="1"/>
  <c r="D1175" i="1"/>
  <c r="C1175" i="1"/>
  <c r="H1175" i="1" s="1"/>
  <c r="D1174" i="1"/>
  <c r="C1174" i="1"/>
  <c r="D1173" i="1"/>
  <c r="C1173" i="1"/>
  <c r="D1172" i="1"/>
  <c r="C1172" i="1"/>
  <c r="D1171" i="1"/>
  <c r="C1171" i="1"/>
  <c r="D1170" i="1"/>
  <c r="C1170" i="1"/>
  <c r="G1169" i="1"/>
  <c r="D1169" i="1"/>
  <c r="C1169" i="1"/>
  <c r="D1168" i="1"/>
  <c r="C1168" i="1"/>
  <c r="G1167" i="1"/>
  <c r="D1167" i="1"/>
  <c r="C1167" i="1"/>
  <c r="D1166" i="1"/>
  <c r="C1166" i="1"/>
  <c r="D1165" i="1"/>
  <c r="C1165" i="1"/>
  <c r="D1164" i="1"/>
  <c r="C1164" i="1"/>
  <c r="D1163" i="1"/>
  <c r="C1163" i="1"/>
  <c r="D1162" i="1"/>
  <c r="C1162" i="1"/>
  <c r="G1161" i="1"/>
  <c r="D1161" i="1"/>
  <c r="C1161" i="1"/>
  <c r="D1160" i="1"/>
  <c r="C1160" i="1"/>
  <c r="D1159" i="1"/>
  <c r="C1159" i="1"/>
  <c r="D1158" i="1"/>
  <c r="C1158" i="1"/>
  <c r="D1157" i="1"/>
  <c r="C1157" i="1"/>
  <c r="H1157" i="1" s="1"/>
  <c r="D1156" i="1"/>
  <c r="C1156" i="1"/>
  <c r="D1155" i="1"/>
  <c r="C1155" i="1"/>
  <c r="H1155" i="1" s="1"/>
  <c r="D1154" i="1"/>
  <c r="C1154" i="1"/>
  <c r="G1153" i="1"/>
  <c r="D1153" i="1"/>
  <c r="C1153" i="1"/>
  <c r="G1151" i="1"/>
  <c r="D1151" i="1"/>
  <c r="C1151" i="1"/>
  <c r="D1150" i="1"/>
  <c r="C1150" i="1"/>
  <c r="D1149" i="1"/>
  <c r="C1149" i="1"/>
  <c r="D1148" i="1"/>
  <c r="C1148" i="1"/>
  <c r="D1147" i="1"/>
  <c r="C1147" i="1"/>
  <c r="D1146" i="1"/>
  <c r="C1146" i="1"/>
  <c r="G1145" i="1"/>
  <c r="D1145" i="1"/>
  <c r="C1145" i="1"/>
  <c r="H1145" i="1" s="1"/>
  <c r="D1144" i="1"/>
  <c r="C1144" i="1"/>
  <c r="D1143" i="1"/>
  <c r="C1143" i="1"/>
  <c r="D1142" i="1"/>
  <c r="C1142" i="1"/>
  <c r="D1141" i="1"/>
  <c r="C1141" i="1"/>
  <c r="H1141" i="1" s="1"/>
  <c r="D1140" i="1"/>
  <c r="C1140" i="1"/>
  <c r="D1139" i="1"/>
  <c r="G1139" i="1" s="1"/>
  <c r="C1139" i="1"/>
  <c r="D1138" i="1"/>
  <c r="C1138" i="1"/>
  <c r="D1137" i="1"/>
  <c r="C1137" i="1"/>
  <c r="D1136" i="1"/>
  <c r="H1136" i="1" s="1"/>
  <c r="C1136" i="1"/>
  <c r="G1135" i="1"/>
  <c r="D1135" i="1"/>
  <c r="C1135" i="1"/>
  <c r="H1134" i="1"/>
  <c r="D1134" i="1"/>
  <c r="C1134" i="1"/>
  <c r="G1134" i="1" s="1"/>
  <c r="G1133" i="1"/>
  <c r="D1133" i="1"/>
  <c r="C1133" i="1"/>
  <c r="H1133" i="1" s="1"/>
  <c r="D1132" i="1"/>
  <c r="C1132" i="1"/>
  <c r="G1131" i="1"/>
  <c r="D1131" i="1"/>
  <c r="C1131" i="1"/>
  <c r="H1131" i="1" s="1"/>
  <c r="D1130" i="1"/>
  <c r="C1130" i="1"/>
  <c r="G1130" i="1" s="1"/>
  <c r="D1129" i="1"/>
  <c r="C1129" i="1"/>
  <c r="D1128" i="1"/>
  <c r="H1128" i="1" s="1"/>
  <c r="C1128" i="1"/>
  <c r="D1127" i="1"/>
  <c r="G1127" i="1" s="1"/>
  <c r="C1127" i="1"/>
  <c r="H1126" i="1"/>
  <c r="D1126" i="1"/>
  <c r="C1126" i="1"/>
  <c r="G1126" i="1" s="1"/>
  <c r="G1125" i="1"/>
  <c r="D1125" i="1"/>
  <c r="C1125" i="1"/>
  <c r="H1125" i="1" s="1"/>
  <c r="H1124" i="1"/>
  <c r="D1124" i="1"/>
  <c r="C1124" i="1"/>
  <c r="G1124" i="1" s="1"/>
  <c r="D1123" i="1"/>
  <c r="C1123" i="1"/>
  <c r="H1123" i="1" s="1"/>
  <c r="D1122" i="1"/>
  <c r="C1122" i="1"/>
  <c r="D1121" i="1"/>
  <c r="C1121" i="1"/>
  <c r="H1120" i="1"/>
  <c r="D1120" i="1"/>
  <c r="C1120" i="1"/>
  <c r="G1119" i="1"/>
  <c r="D1119" i="1"/>
  <c r="C1119" i="1"/>
  <c r="D1118" i="1"/>
  <c r="H1118" i="1" s="1"/>
  <c r="C1118" i="1"/>
  <c r="D1117" i="1"/>
  <c r="C1117" i="1"/>
  <c r="H1117" i="1" s="1"/>
  <c r="D1116" i="1"/>
  <c r="C1116" i="1"/>
  <c r="G1116" i="1" s="1"/>
  <c r="G1115" i="1"/>
  <c r="D1115" i="1"/>
  <c r="C1115" i="1"/>
  <c r="D1114" i="1"/>
  <c r="C1114" i="1"/>
  <c r="D1113" i="1"/>
  <c r="C1113" i="1"/>
  <c r="D1112" i="1"/>
  <c r="H1112" i="1" s="1"/>
  <c r="C1112" i="1"/>
  <c r="D1111" i="1"/>
  <c r="G1111" i="1" s="1"/>
  <c r="C1111" i="1"/>
  <c r="D1110" i="1"/>
  <c r="C1110" i="1"/>
  <c r="G1110" i="1" s="1"/>
  <c r="H1109" i="1"/>
  <c r="D1109" i="1"/>
  <c r="C1109" i="1"/>
  <c r="D1108" i="1"/>
  <c r="G1108" i="1" s="1"/>
  <c r="C1108" i="1"/>
  <c r="D1107" i="1"/>
  <c r="C1107" i="1"/>
  <c r="G1107" i="1" s="1"/>
  <c r="G1106" i="1"/>
  <c r="D1106" i="1"/>
  <c r="C1106" i="1"/>
  <c r="H1106" i="1" s="1"/>
  <c r="H1105" i="1"/>
  <c r="D1105" i="1"/>
  <c r="C1105" i="1"/>
  <c r="G1105" i="1" s="1"/>
  <c r="D1104" i="1"/>
  <c r="G1104" i="1" s="1"/>
  <c r="C1104" i="1"/>
  <c r="D1103" i="1"/>
  <c r="C1103" i="1"/>
  <c r="G1103" i="1" s="1"/>
  <c r="D1102" i="1"/>
  <c r="C1102" i="1"/>
  <c r="H1102" i="1" s="1"/>
  <c r="H1101" i="1"/>
  <c r="D1101" i="1"/>
  <c r="C1101" i="1"/>
  <c r="D1100" i="1"/>
  <c r="G1100" i="1" s="1"/>
  <c r="C1100" i="1"/>
  <c r="D1099" i="1"/>
  <c r="C1099" i="1"/>
  <c r="G1099" i="1" s="1"/>
  <c r="G1098" i="1"/>
  <c r="D1098" i="1"/>
  <c r="C1098" i="1"/>
  <c r="H1098" i="1" s="1"/>
  <c r="H1097" i="1"/>
  <c r="D1097" i="1"/>
  <c r="C1097" i="1"/>
  <c r="G1097" i="1" s="1"/>
  <c r="D1096" i="1"/>
  <c r="G1096" i="1" s="1"/>
  <c r="C1096" i="1"/>
  <c r="D1095" i="1"/>
  <c r="C1095" i="1"/>
  <c r="G1095" i="1" s="1"/>
  <c r="D1094" i="1"/>
  <c r="C1094" i="1"/>
  <c r="H1094" i="1" s="1"/>
  <c r="D1093" i="1"/>
  <c r="D1092" i="1"/>
  <c r="G1092" i="1" s="1"/>
  <c r="C1092" i="1"/>
  <c r="D1091" i="1"/>
  <c r="C1091" i="1"/>
  <c r="G1091" i="1" s="1"/>
  <c r="G1090" i="1"/>
  <c r="D1090" i="1"/>
  <c r="C1090" i="1"/>
  <c r="H1090" i="1" s="1"/>
  <c r="H1089" i="1"/>
  <c r="D1089" i="1"/>
  <c r="C1089" i="1"/>
  <c r="G1089" i="1" s="1"/>
  <c r="D1088" i="1"/>
  <c r="G1088" i="1" s="1"/>
  <c r="C1088" i="1"/>
  <c r="D1087" i="1"/>
  <c r="C1087" i="1"/>
  <c r="G1087" i="1" s="1"/>
  <c r="D1086" i="1"/>
  <c r="C1086" i="1"/>
  <c r="H1086" i="1" s="1"/>
  <c r="H1085" i="1"/>
  <c r="D1085" i="1"/>
  <c r="C1085" i="1"/>
  <c r="D1084" i="1"/>
  <c r="G1084" i="1" s="1"/>
  <c r="C1084" i="1"/>
  <c r="D1083" i="1"/>
  <c r="C1083" i="1"/>
  <c r="G1083" i="1" s="1"/>
  <c r="G1082" i="1"/>
  <c r="D1082" i="1"/>
  <c r="C1082" i="1"/>
  <c r="H1082" i="1" s="1"/>
  <c r="H1081" i="1"/>
  <c r="D1081" i="1"/>
  <c r="C1081" i="1"/>
  <c r="G1081" i="1" s="1"/>
  <c r="D1080" i="1"/>
  <c r="G1080" i="1" s="1"/>
  <c r="C1080" i="1"/>
  <c r="D1079" i="1"/>
  <c r="C1079" i="1"/>
  <c r="G1079" i="1" s="1"/>
  <c r="D1078" i="1"/>
  <c r="C1078" i="1"/>
  <c r="H1078" i="1" s="1"/>
  <c r="H1077" i="1"/>
  <c r="D1077" i="1"/>
  <c r="C1077" i="1"/>
  <c r="D1076" i="1"/>
  <c r="G1076" i="1" s="1"/>
  <c r="C1076" i="1"/>
  <c r="D1075" i="1"/>
  <c r="C1075" i="1"/>
  <c r="G1075" i="1" s="1"/>
  <c r="H1073" i="1"/>
  <c r="D1073" i="1"/>
  <c r="C1073" i="1"/>
  <c r="G1073" i="1" s="1"/>
  <c r="D1072" i="1"/>
  <c r="G1072" i="1" s="1"/>
  <c r="C1072" i="1"/>
  <c r="D1071" i="1"/>
  <c r="C1071" i="1"/>
  <c r="G1071" i="1" s="1"/>
  <c r="D1070" i="1"/>
  <c r="C1070" i="1"/>
  <c r="H1070" i="1" s="1"/>
  <c r="H1069" i="1"/>
  <c r="D1069" i="1"/>
  <c r="C1069" i="1"/>
  <c r="D1068" i="1"/>
  <c r="G1068" i="1" s="1"/>
  <c r="C1068" i="1"/>
  <c r="D1067" i="1"/>
  <c r="C1067" i="1"/>
  <c r="G1067" i="1" s="1"/>
  <c r="G1066" i="1"/>
  <c r="D1066" i="1"/>
  <c r="C1066" i="1"/>
  <c r="H1066" i="1" s="1"/>
  <c r="H1065" i="1"/>
  <c r="D1065" i="1"/>
  <c r="C1065" i="1"/>
  <c r="G1065" i="1" s="1"/>
  <c r="D1064" i="1"/>
  <c r="G1064" i="1" s="1"/>
  <c r="C1064" i="1"/>
  <c r="D1063" i="1"/>
  <c r="C1063" i="1"/>
  <c r="G1063" i="1" s="1"/>
  <c r="D1062" i="1"/>
  <c r="C1062" i="1"/>
  <c r="H1062" i="1" s="1"/>
  <c r="H1061" i="1"/>
  <c r="D1061" i="1"/>
  <c r="C1061" i="1"/>
  <c r="D1060" i="1"/>
  <c r="G1060" i="1" s="1"/>
  <c r="C1060" i="1"/>
  <c r="D1059" i="1"/>
  <c r="C1059" i="1"/>
  <c r="G1059" i="1" s="1"/>
  <c r="G1058" i="1"/>
  <c r="D1058" i="1"/>
  <c r="C1058" i="1"/>
  <c r="H1058" i="1" s="1"/>
  <c r="H1057" i="1"/>
  <c r="D1057" i="1"/>
  <c r="C1057" i="1"/>
  <c r="G1057" i="1" s="1"/>
  <c r="D1056" i="1"/>
  <c r="G1056" i="1" s="1"/>
  <c r="C1056" i="1"/>
  <c r="D1055" i="1"/>
  <c r="C1055" i="1"/>
  <c r="G1055" i="1" s="1"/>
  <c r="D1054" i="1"/>
  <c r="C1054" i="1"/>
  <c r="H1054" i="1" s="1"/>
  <c r="H1053" i="1"/>
  <c r="D1053" i="1"/>
  <c r="C1053" i="1"/>
  <c r="D1052" i="1"/>
  <c r="G1052" i="1" s="1"/>
  <c r="C1052" i="1"/>
  <c r="D1051" i="1"/>
  <c r="C1051" i="1"/>
  <c r="G1051" i="1" s="1"/>
  <c r="G1050" i="1"/>
  <c r="D1050" i="1"/>
  <c r="C1050" i="1"/>
  <c r="H1050" i="1" s="1"/>
  <c r="H1049" i="1"/>
  <c r="D1049" i="1"/>
  <c r="C1049" i="1"/>
  <c r="G1049" i="1" s="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D422" i="1"/>
  <c r="C422" i="1"/>
  <c r="G422" i="1" s="1"/>
  <c r="D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D298" i="1"/>
  <c r="C298" i="1"/>
  <c r="H298" i="1" s="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422" i="1" l="1"/>
  <c r="D647" i="4"/>
  <c r="F647" i="4" s="1"/>
  <c r="G298" i="1"/>
  <c r="C641" i="1"/>
  <c r="F426" i="4"/>
  <c r="C421" i="1"/>
  <c r="H1205" i="1"/>
  <c r="G1205" i="1"/>
  <c r="G1304" i="1"/>
  <c r="H1304" i="1"/>
  <c r="H1056" i="1"/>
  <c r="H1064" i="1"/>
  <c r="H1072" i="1"/>
  <c r="H1080" i="1"/>
  <c r="H1088" i="1"/>
  <c r="H1096" i="1"/>
  <c r="H1104" i="1"/>
  <c r="G1118" i="1"/>
  <c r="H1139" i="1"/>
  <c r="H1142" i="1"/>
  <c r="G1142" i="1"/>
  <c r="H1174" i="1"/>
  <c r="G1174" i="1"/>
  <c r="H1190" i="1"/>
  <c r="G1190" i="1"/>
  <c r="H1216" i="1"/>
  <c r="G1216" i="1"/>
  <c r="H1224" i="1"/>
  <c r="G1224" i="1"/>
  <c r="H1261" i="1"/>
  <c r="G1261" i="1"/>
  <c r="H1658" i="1"/>
  <c r="G1658" i="1"/>
  <c r="H1677" i="1"/>
  <c r="G1677" i="1"/>
  <c r="H1143" i="1"/>
  <c r="G1143" i="1"/>
  <c r="H1171" i="1"/>
  <c r="G1171" i="1"/>
  <c r="H1187" i="1"/>
  <c r="G1187" i="1"/>
  <c r="H1232" i="1"/>
  <c r="G1232" i="1"/>
  <c r="H1254" i="1"/>
  <c r="G1254" i="1"/>
  <c r="H1280" i="1"/>
  <c r="G1280" i="1"/>
  <c r="H1377" i="1"/>
  <c r="G1377" i="1"/>
  <c r="G1380" i="1"/>
  <c r="H1519" i="1"/>
  <c r="G1519" i="1"/>
  <c r="H1528" i="1"/>
  <c r="G1528" i="1"/>
  <c r="H1146" i="1"/>
  <c r="G1146" i="1"/>
  <c r="H1283" i="1"/>
  <c r="G1283" i="1"/>
  <c r="H1051" i="1"/>
  <c r="H1059" i="1"/>
  <c r="H1067" i="1"/>
  <c r="H1075" i="1"/>
  <c r="H1083" i="1"/>
  <c r="H1091" i="1"/>
  <c r="H1099" i="1"/>
  <c r="H1107" i="1"/>
  <c r="H1113" i="1"/>
  <c r="G1113" i="1"/>
  <c r="G1122" i="1"/>
  <c r="H1122" i="1"/>
  <c r="G1140" i="1"/>
  <c r="H1140" i="1"/>
  <c r="H1168" i="1"/>
  <c r="G1168" i="1"/>
  <c r="H1184" i="1"/>
  <c r="G1184" i="1"/>
  <c r="H1206" i="1"/>
  <c r="G1206" i="1"/>
  <c r="H1221" i="1"/>
  <c r="G1221" i="1"/>
  <c r="H1229" i="1"/>
  <c r="G1229" i="1"/>
  <c r="H1277" i="1"/>
  <c r="G1277" i="1"/>
  <c r="H1345" i="1"/>
  <c r="G1345" i="1"/>
  <c r="H1160" i="1"/>
  <c r="G1160" i="1"/>
  <c r="H1052" i="1"/>
  <c r="G1054" i="1"/>
  <c r="H1060" i="1"/>
  <c r="G1062" i="1"/>
  <c r="H1068" i="1"/>
  <c r="G1070" i="1"/>
  <c r="H1076" i="1"/>
  <c r="G1078" i="1"/>
  <c r="H1084" i="1"/>
  <c r="G1086" i="1"/>
  <c r="H1092" i="1"/>
  <c r="G1094" i="1"/>
  <c r="H1100" i="1"/>
  <c r="G1102" i="1"/>
  <c r="H1108" i="1"/>
  <c r="H1110" i="1"/>
  <c r="H1116" i="1"/>
  <c r="H1137" i="1"/>
  <c r="G1137" i="1"/>
  <c r="H1144" i="1"/>
  <c r="G1144" i="1"/>
  <c r="G1157" i="1"/>
  <c r="H1165" i="1"/>
  <c r="G1165" i="1"/>
  <c r="H1176" i="1"/>
  <c r="G1176" i="1"/>
  <c r="H1192" i="1"/>
  <c r="G1192" i="1"/>
  <c r="H1251" i="1"/>
  <c r="G1251" i="1"/>
  <c r="H1270" i="1"/>
  <c r="G1270" i="1"/>
  <c r="H1299" i="1"/>
  <c r="G1299" i="1"/>
  <c r="H1302" i="1"/>
  <c r="G1302" i="1"/>
  <c r="H1375" i="1"/>
  <c r="G1375" i="1"/>
  <c r="H1411" i="1"/>
  <c r="G1411" i="1"/>
  <c r="H1416" i="1"/>
  <c r="H1471" i="1"/>
  <c r="G1471" i="1"/>
  <c r="H1213" i="1"/>
  <c r="G1213" i="1"/>
  <c r="G1114" i="1"/>
  <c r="H1114" i="1"/>
  <c r="H1148" i="1"/>
  <c r="G1148" i="1"/>
  <c r="H1158" i="1"/>
  <c r="G1158" i="1"/>
  <c r="H1203" i="1"/>
  <c r="G1203" i="1"/>
  <c r="H1222" i="1"/>
  <c r="G1222" i="1"/>
  <c r="H1248" i="1"/>
  <c r="G1248" i="1"/>
  <c r="H1296" i="1"/>
  <c r="G1296" i="1"/>
  <c r="H1370" i="1"/>
  <c r="G1370" i="1"/>
  <c r="H1439" i="1"/>
  <c r="G1439" i="1"/>
  <c r="H1489" i="1"/>
  <c r="G1489" i="1"/>
  <c r="H1498" i="1"/>
  <c r="G1498" i="1"/>
  <c r="I1550" i="1"/>
  <c r="H1121" i="1"/>
  <c r="G1121" i="1"/>
  <c r="H1235" i="1"/>
  <c r="G1235" i="1"/>
  <c r="G1132" i="1"/>
  <c r="H1132" i="1"/>
  <c r="H1162" i="1"/>
  <c r="G1162" i="1"/>
  <c r="H1173" i="1"/>
  <c r="G1173" i="1"/>
  <c r="H1189" i="1"/>
  <c r="G1189" i="1"/>
  <c r="H1200" i="1"/>
  <c r="G1200" i="1"/>
  <c r="H1208" i="1"/>
  <c r="G1208" i="1"/>
  <c r="H1245" i="1"/>
  <c r="G1245" i="1"/>
  <c r="H1267" i="1"/>
  <c r="G1267" i="1"/>
  <c r="H1293" i="1"/>
  <c r="G1293" i="1"/>
  <c r="H1318" i="1"/>
  <c r="G1318" i="1"/>
  <c r="H1337" i="1"/>
  <c r="G1337" i="1"/>
  <c r="H1340" i="1"/>
  <c r="G1340" i="1"/>
  <c r="H1361" i="1"/>
  <c r="G1361" i="1"/>
  <c r="H1403" i="1"/>
  <c r="G1403" i="1"/>
  <c r="I1553" i="1"/>
  <c r="H1353" i="1"/>
  <c r="G1353" i="1"/>
  <c r="H1606" i="1"/>
  <c r="G1606" i="1"/>
  <c r="G1053" i="1"/>
  <c r="H1055" i="1"/>
  <c r="G1061" i="1"/>
  <c r="H1063" i="1"/>
  <c r="G1069" i="1"/>
  <c r="H1071" i="1"/>
  <c r="G1077" i="1"/>
  <c r="H1079" i="1"/>
  <c r="G1085" i="1"/>
  <c r="H1087" i="1"/>
  <c r="H1095" i="1"/>
  <c r="G1101" i="1"/>
  <c r="H1103" i="1"/>
  <c r="G1109" i="1"/>
  <c r="H1115" i="1"/>
  <c r="G1117" i="1"/>
  <c r="G1123" i="1"/>
  <c r="H1129" i="1"/>
  <c r="G1129" i="1"/>
  <c r="G1141" i="1"/>
  <c r="H1149" i="1"/>
  <c r="G1149" i="1"/>
  <c r="G1155" i="1"/>
  <c r="H1159" i="1"/>
  <c r="G1159" i="1"/>
  <c r="H1197" i="1"/>
  <c r="G1197" i="1"/>
  <c r="H1219" i="1"/>
  <c r="G1219" i="1"/>
  <c r="H1238" i="1"/>
  <c r="G1238" i="1"/>
  <c r="H1264" i="1"/>
  <c r="G1264" i="1"/>
  <c r="H1286" i="1"/>
  <c r="G1286" i="1"/>
  <c r="H1307" i="1"/>
  <c r="G1307" i="1"/>
  <c r="G1312" i="1"/>
  <c r="H1312" i="1"/>
  <c r="H1391" i="1"/>
  <c r="G1391" i="1"/>
  <c r="H1545" i="1"/>
  <c r="J1545" i="1"/>
  <c r="G1545" i="1"/>
  <c r="H1161" i="1"/>
  <c r="H1164" i="1"/>
  <c r="G1164" i="1"/>
  <c r="H1177" i="1"/>
  <c r="H1193" i="1"/>
  <c r="H1196" i="1"/>
  <c r="G1196" i="1"/>
  <c r="H1209" i="1"/>
  <c r="H1212" i="1"/>
  <c r="G1212" i="1"/>
  <c r="H1225" i="1"/>
  <c r="H1228" i="1"/>
  <c r="G1228" i="1"/>
  <c r="G1237" i="1"/>
  <c r="H1241" i="1"/>
  <c r="H1244" i="1"/>
  <c r="G1244" i="1"/>
  <c r="G1253" i="1"/>
  <c r="H1257" i="1"/>
  <c r="H1260" i="1"/>
  <c r="G1260" i="1"/>
  <c r="G1269" i="1"/>
  <c r="H1273" i="1"/>
  <c r="H1276" i="1"/>
  <c r="G1276" i="1"/>
  <c r="G1285" i="1"/>
  <c r="H1289" i="1"/>
  <c r="H1292" i="1"/>
  <c r="G1292" i="1"/>
  <c r="G1306" i="1"/>
  <c r="H1315" i="1"/>
  <c r="G1320" i="1"/>
  <c r="H1323" i="1"/>
  <c r="G1323" i="1"/>
  <c r="H1364" i="1"/>
  <c r="H1369" i="1"/>
  <c r="G1369" i="1"/>
  <c r="H1393" i="1"/>
  <c r="G1393" i="1"/>
  <c r="H1396" i="1"/>
  <c r="G1396" i="1"/>
  <c r="H1419" i="1"/>
  <c r="G1419" i="1"/>
  <c r="H1503" i="1"/>
  <c r="G1503" i="1"/>
  <c r="H1533" i="1"/>
  <c r="G1533" i="1"/>
  <c r="J1542" i="1"/>
  <c r="H1542" i="1"/>
  <c r="G1542" i="1"/>
  <c r="J1565" i="1"/>
  <c r="G1565" i="1"/>
  <c r="I1565" i="1" s="1"/>
  <c r="H1565" i="1"/>
  <c r="J1574" i="1"/>
  <c r="H1574" i="1"/>
  <c r="I1574" i="1" s="1"/>
  <c r="H1614" i="1"/>
  <c r="G1614" i="1"/>
  <c r="H1178" i="1"/>
  <c r="G1178" i="1"/>
  <c r="H1194" i="1"/>
  <c r="G1194" i="1"/>
  <c r="H1210" i="1"/>
  <c r="G1210" i="1"/>
  <c r="H1226" i="1"/>
  <c r="G1226" i="1"/>
  <c r="H1242" i="1"/>
  <c r="G1242" i="1"/>
  <c r="H1258" i="1"/>
  <c r="G1258" i="1"/>
  <c r="H1274" i="1"/>
  <c r="G1274" i="1"/>
  <c r="H1290" i="1"/>
  <c r="G1290" i="1"/>
  <c r="H1321" i="1"/>
  <c r="G1321" i="1"/>
  <c r="H1329" i="1"/>
  <c r="G1329" i="1"/>
  <c r="H1362" i="1"/>
  <c r="G1362" i="1"/>
  <c r="H1425" i="1"/>
  <c r="G1425" i="1"/>
  <c r="H1428" i="1"/>
  <c r="G1428" i="1"/>
  <c r="H1448" i="1"/>
  <c r="G1448" i="1"/>
  <c r="H1457" i="1"/>
  <c r="G1457" i="1"/>
  <c r="H1480" i="1"/>
  <c r="G1480" i="1"/>
  <c r="I40" i="3"/>
  <c r="C1622" i="1"/>
  <c r="H1111" i="1"/>
  <c r="H1119" i="1"/>
  <c r="H1127" i="1"/>
  <c r="H1135" i="1"/>
  <c r="H1153" i="1"/>
  <c r="H1156" i="1"/>
  <c r="G1156" i="1"/>
  <c r="H1169" i="1"/>
  <c r="H1172" i="1"/>
  <c r="G1172" i="1"/>
  <c r="H1185" i="1"/>
  <c r="H1188" i="1"/>
  <c r="G1188" i="1"/>
  <c r="H1201" i="1"/>
  <c r="H1204" i="1"/>
  <c r="G1204" i="1"/>
  <c r="H1217" i="1"/>
  <c r="H1220" i="1"/>
  <c r="G1220" i="1"/>
  <c r="H1233" i="1"/>
  <c r="H1236" i="1"/>
  <c r="G1236" i="1"/>
  <c r="H1249" i="1"/>
  <c r="H1252" i="1"/>
  <c r="G1252" i="1"/>
  <c r="H1265" i="1"/>
  <c r="H1268" i="1"/>
  <c r="G1268" i="1"/>
  <c r="H1281" i="1"/>
  <c r="H1284" i="1"/>
  <c r="G1284" i="1"/>
  <c r="H1297" i="1"/>
  <c r="H1300" i="1"/>
  <c r="H1305" i="1"/>
  <c r="G1305" i="1"/>
  <c r="H1313" i="1"/>
  <c r="G1313" i="1"/>
  <c r="G1324" i="1"/>
  <c r="H1338" i="1"/>
  <c r="H1346" i="1"/>
  <c r="G1346" i="1"/>
  <c r="H1378" i="1"/>
  <c r="G1378" i="1"/>
  <c r="G1386" i="1"/>
  <c r="H1395" i="1"/>
  <c r="G1420" i="1"/>
  <c r="G1434" i="1"/>
  <c r="G1466" i="1"/>
  <c r="H1487" i="1"/>
  <c r="G1487" i="1"/>
  <c r="H1517" i="1"/>
  <c r="G1517" i="1"/>
  <c r="I1543" i="1"/>
  <c r="G1644" i="1"/>
  <c r="H1644" i="1"/>
  <c r="F7" i="4"/>
  <c r="G1138" i="1"/>
  <c r="H1147" i="1"/>
  <c r="H1150" i="1"/>
  <c r="G1150" i="1"/>
  <c r="H1163" i="1"/>
  <c r="H1166" i="1"/>
  <c r="G1166" i="1"/>
  <c r="G1175" i="1"/>
  <c r="H1179" i="1"/>
  <c r="G1191" i="1"/>
  <c r="H1195" i="1"/>
  <c r="H1198" i="1"/>
  <c r="G1198" i="1"/>
  <c r="H1211" i="1"/>
  <c r="H1214" i="1"/>
  <c r="G1214" i="1"/>
  <c r="H1227" i="1"/>
  <c r="H1230" i="1"/>
  <c r="G1230" i="1"/>
  <c r="G1239" i="1"/>
  <c r="H1243" i="1"/>
  <c r="H1246" i="1"/>
  <c r="G1246" i="1"/>
  <c r="H1259" i="1"/>
  <c r="H1262" i="1"/>
  <c r="G1262" i="1"/>
  <c r="G1271" i="1"/>
  <c r="H1275" i="1"/>
  <c r="H1278" i="1"/>
  <c r="G1278" i="1"/>
  <c r="G1287" i="1"/>
  <c r="H1291" i="1"/>
  <c r="H1294" i="1"/>
  <c r="G1294" i="1"/>
  <c r="H1322" i="1"/>
  <c r="H1330" i="1"/>
  <c r="G1330" i="1"/>
  <c r="G1354" i="1"/>
  <c r="G1359" i="1"/>
  <c r="H1363" i="1"/>
  <c r="G1368" i="1"/>
  <c r="H1371" i="1"/>
  <c r="G1371" i="1"/>
  <c r="H1379" i="1"/>
  <c r="H1387" i="1"/>
  <c r="G1387" i="1"/>
  <c r="H1409" i="1"/>
  <c r="G1409" i="1"/>
  <c r="H1412" i="1"/>
  <c r="G1412" i="1"/>
  <c r="H1455" i="1"/>
  <c r="G1455" i="1"/>
  <c r="H1636" i="1"/>
  <c r="H1240" i="1"/>
  <c r="G1240" i="1"/>
  <c r="H1256" i="1"/>
  <c r="G1256" i="1"/>
  <c r="H1272" i="1"/>
  <c r="G1272" i="1"/>
  <c r="H1288" i="1"/>
  <c r="G1288" i="1"/>
  <c r="H1314" i="1"/>
  <c r="G1314" i="1"/>
  <c r="H1355" i="1"/>
  <c r="G1355" i="1"/>
  <c r="H1496" i="1"/>
  <c r="G1496" i="1"/>
  <c r="H1505" i="1"/>
  <c r="G1505" i="1"/>
  <c r="H1526" i="1"/>
  <c r="G1526" i="1"/>
  <c r="H1535" i="1"/>
  <c r="G1535" i="1"/>
  <c r="F314" i="4"/>
  <c r="D309" i="4"/>
  <c r="G1112" i="1"/>
  <c r="G1120" i="1"/>
  <c r="G1128" i="1"/>
  <c r="H1130" i="1"/>
  <c r="G1136" i="1"/>
  <c r="H1138" i="1"/>
  <c r="G1147" i="1"/>
  <c r="H1151" i="1"/>
  <c r="H1154" i="1"/>
  <c r="G1154" i="1"/>
  <c r="G1163" i="1"/>
  <c r="H1167" i="1"/>
  <c r="H1170" i="1"/>
  <c r="G1170" i="1"/>
  <c r="G1179" i="1"/>
  <c r="H1183" i="1"/>
  <c r="H1186" i="1"/>
  <c r="G1186" i="1"/>
  <c r="G1195" i="1"/>
  <c r="H1199" i="1"/>
  <c r="H1202" i="1"/>
  <c r="G1202" i="1"/>
  <c r="G1211" i="1"/>
  <c r="H1215" i="1"/>
  <c r="H1218" i="1"/>
  <c r="G1218" i="1"/>
  <c r="G1227" i="1"/>
  <c r="H1231" i="1"/>
  <c r="H1234" i="1"/>
  <c r="G1234" i="1"/>
  <c r="G1243" i="1"/>
  <c r="H1247" i="1"/>
  <c r="H1250" i="1"/>
  <c r="G1250" i="1"/>
  <c r="G1259" i="1"/>
  <c r="H1263" i="1"/>
  <c r="H1266" i="1"/>
  <c r="G1266" i="1"/>
  <c r="G1275" i="1"/>
  <c r="H1279" i="1"/>
  <c r="H1282" i="1"/>
  <c r="G1282" i="1"/>
  <c r="G1291" i="1"/>
  <c r="H1295" i="1"/>
  <c r="H1298" i="1"/>
  <c r="G1298" i="1"/>
  <c r="G1322" i="1"/>
  <c r="G1327" i="1"/>
  <c r="H1331" i="1"/>
  <c r="G1336" i="1"/>
  <c r="H1339" i="1"/>
  <c r="G1339" i="1"/>
  <c r="G1363" i="1"/>
  <c r="H1368" i="1"/>
  <c r="G1379" i="1"/>
  <c r="H1384" i="1"/>
  <c r="G1418" i="1"/>
  <c r="H1427" i="1"/>
  <c r="H1432" i="1"/>
  <c r="H1441" i="1"/>
  <c r="G1441" i="1"/>
  <c r="H1464" i="1"/>
  <c r="G1464" i="1"/>
  <c r="H1473" i="1"/>
  <c r="G1473" i="1"/>
  <c r="G1512" i="1"/>
  <c r="J1550" i="1"/>
  <c r="G1567" i="1"/>
  <c r="I1567" i="1" s="1"/>
  <c r="H1567" i="1"/>
  <c r="J1567" i="1"/>
  <c r="H1617" i="1"/>
  <c r="G1617" i="1"/>
  <c r="D230" i="4"/>
  <c r="F231" i="4"/>
  <c r="H1309" i="1"/>
  <c r="H1325" i="1"/>
  <c r="H1341" i="1"/>
  <c r="H1357" i="1"/>
  <c r="H1373" i="1"/>
  <c r="H1389" i="1"/>
  <c r="H1405" i="1"/>
  <c r="H1421" i="1"/>
  <c r="H1437" i="1"/>
  <c r="H1453" i="1"/>
  <c r="H1469" i="1"/>
  <c r="H1501" i="1"/>
  <c r="H1515" i="1"/>
  <c r="H1531" i="1"/>
  <c r="H1550" i="1"/>
  <c r="I1561" i="1"/>
  <c r="H1581" i="1"/>
  <c r="G1581" i="1"/>
  <c r="I1581" i="1" s="1"/>
  <c r="H1633" i="1"/>
  <c r="G1633" i="1"/>
  <c r="D140" i="4"/>
  <c r="F141" i="4"/>
  <c r="F536" i="4"/>
  <c r="H1552" i="1"/>
  <c r="G1552" i="1"/>
  <c r="I1552" i="1" s="1"/>
  <c r="G1573" i="1"/>
  <c r="J1573" i="1"/>
  <c r="H1575" i="1"/>
  <c r="G1575" i="1"/>
  <c r="I1575" i="1" s="1"/>
  <c r="J1579" i="1"/>
  <c r="G1579" i="1"/>
  <c r="H1641" i="1"/>
  <c r="G1641" i="1"/>
  <c r="H1685" i="1"/>
  <c r="G1685" i="1"/>
  <c r="D273" i="4"/>
  <c r="F283" i="4"/>
  <c r="G1444" i="1"/>
  <c r="G1460" i="1"/>
  <c r="G1476" i="1"/>
  <c r="G1492" i="1"/>
  <c r="G1508" i="1"/>
  <c r="G1522" i="1"/>
  <c r="G1547" i="1"/>
  <c r="I1559" i="1"/>
  <c r="G1563" i="1"/>
  <c r="H1579" i="1"/>
  <c r="H1588" i="1"/>
  <c r="G1596" i="1"/>
  <c r="H1596" i="1"/>
  <c r="G1634" i="1"/>
  <c r="G1638" i="1"/>
  <c r="G1660" i="1"/>
  <c r="H1660" i="1"/>
  <c r="G1668" i="1"/>
  <c r="H1668" i="1"/>
  <c r="F82" i="4"/>
  <c r="F470" i="4"/>
  <c r="D466" i="4"/>
  <c r="H1303" i="1"/>
  <c r="H1319" i="1"/>
  <c r="H1335" i="1"/>
  <c r="H1351" i="1"/>
  <c r="H1367" i="1"/>
  <c r="H1383" i="1"/>
  <c r="G1394" i="1"/>
  <c r="H1399" i="1"/>
  <c r="G1410" i="1"/>
  <c r="H1415" i="1"/>
  <c r="G1426" i="1"/>
  <c r="G1435" i="1"/>
  <c r="G1442" i="1"/>
  <c r="H1447" i="1"/>
  <c r="G1451" i="1"/>
  <c r="G1458" i="1"/>
  <c r="H1463" i="1"/>
  <c r="G1467" i="1"/>
  <c r="G1474" i="1"/>
  <c r="H1479" i="1"/>
  <c r="G1483" i="1"/>
  <c r="G1490" i="1"/>
  <c r="H1495" i="1"/>
  <c r="G1499" i="1"/>
  <c r="G1506" i="1"/>
  <c r="G1513" i="1"/>
  <c r="G1520" i="1"/>
  <c r="H1525" i="1"/>
  <c r="G1529" i="1"/>
  <c r="G1536" i="1"/>
  <c r="H1541" i="1"/>
  <c r="J1546" i="1"/>
  <c r="H1547" i="1"/>
  <c r="G1549" i="1"/>
  <c r="G1554" i="1"/>
  <c r="I1554" i="1" s="1"/>
  <c r="H1559" i="1"/>
  <c r="J1561" i="1"/>
  <c r="H1564" i="1"/>
  <c r="G1564" i="1"/>
  <c r="H1573" i="1"/>
  <c r="H1577" i="1"/>
  <c r="H1582" i="1"/>
  <c r="H1585" i="1"/>
  <c r="G1585" i="1"/>
  <c r="H1611" i="1"/>
  <c r="H1653" i="1"/>
  <c r="G1653" i="1"/>
  <c r="H1661" i="1"/>
  <c r="G1661" i="1"/>
  <c r="D49" i="4"/>
  <c r="D6" i="4" s="1"/>
  <c r="F50" i="4"/>
  <c r="E82" i="4"/>
  <c r="D78" i="1" s="1"/>
  <c r="H1301" i="1"/>
  <c r="H1317" i="1"/>
  <c r="H1333" i="1"/>
  <c r="H1349" i="1"/>
  <c r="H1365" i="1"/>
  <c r="H1381" i="1"/>
  <c r="G1385" i="1"/>
  <c r="H1397" i="1"/>
  <c r="H1413" i="1"/>
  <c r="G1417" i="1"/>
  <c r="H1429" i="1"/>
  <c r="G1433" i="1"/>
  <c r="H1445" i="1"/>
  <c r="G1449" i="1"/>
  <c r="H1461" i="1"/>
  <c r="G1465" i="1"/>
  <c r="H1477" i="1"/>
  <c r="G1481" i="1"/>
  <c r="H1493" i="1"/>
  <c r="G1497" i="1"/>
  <c r="H1509" i="1"/>
  <c r="G1511" i="1"/>
  <c r="H1523" i="1"/>
  <c r="G1527" i="1"/>
  <c r="H1539" i="1"/>
  <c r="H1544" i="1"/>
  <c r="I1544" i="1" s="1"/>
  <c r="H1549" i="1"/>
  <c r="J1552" i="1"/>
  <c r="H1558" i="1"/>
  <c r="G1558" i="1"/>
  <c r="I1558" i="1" s="1"/>
  <c r="G1560" i="1"/>
  <c r="I1560" i="1" s="1"/>
  <c r="I1566" i="1"/>
  <c r="J1575" i="1"/>
  <c r="H1578" i="1"/>
  <c r="I1578" i="1" s="1"/>
  <c r="G1612" i="1"/>
  <c r="H1612" i="1"/>
  <c r="H1662" i="1"/>
  <c r="G1662" i="1"/>
  <c r="F91" i="4"/>
  <c r="D431" i="4"/>
  <c r="F445" i="4"/>
  <c r="H1443" i="1"/>
  <c r="H1459" i="1"/>
  <c r="H1475" i="1"/>
  <c r="H1491" i="1"/>
  <c r="H1507" i="1"/>
  <c r="H1521" i="1"/>
  <c r="I1541" i="1"/>
  <c r="H1548" i="1"/>
  <c r="G1548" i="1"/>
  <c r="J1553" i="1"/>
  <c r="I1568" i="1"/>
  <c r="H1590" i="1"/>
  <c r="G1590" i="1"/>
  <c r="H1601" i="1"/>
  <c r="G1601" i="1"/>
  <c r="G1628" i="1"/>
  <c r="H1628" i="1"/>
  <c r="H1650" i="1"/>
  <c r="G1650" i="1"/>
  <c r="G1571" i="1"/>
  <c r="H1637" i="1"/>
  <c r="G1637" i="1"/>
  <c r="D202" i="4"/>
  <c r="E230" i="4"/>
  <c r="D226" i="1" s="1"/>
  <c r="E321" i="4"/>
  <c r="F585" i="4"/>
  <c r="D584" i="4"/>
  <c r="E141" i="6"/>
  <c r="F278" i="4"/>
  <c r="E273" i="4"/>
  <c r="D269" i="1" s="1"/>
  <c r="F13" i="6"/>
  <c r="D5" i="6"/>
  <c r="D125" i="4"/>
  <c r="F126" i="4"/>
  <c r="D178" i="5"/>
  <c r="F186" i="5"/>
  <c r="E5" i="7"/>
  <c r="H1645" i="1"/>
  <c r="G1645" i="1"/>
  <c r="E7" i="4"/>
  <c r="E164" i="4"/>
  <c r="D262" i="4"/>
  <c r="F366" i="4"/>
  <c r="D361" i="4"/>
  <c r="D373" i="4"/>
  <c r="F575" i="4"/>
  <c r="F609" i="4"/>
  <c r="D597" i="4"/>
  <c r="G1580" i="1"/>
  <c r="I1580" i="1" s="1"/>
  <c r="H1669" i="1"/>
  <c r="G1669" i="1"/>
  <c r="H24" i="9"/>
  <c r="G24" i="9"/>
  <c r="E24" i="9" s="1"/>
  <c r="E373" i="4"/>
  <c r="E648" i="4"/>
  <c r="D642" i="1" s="1"/>
  <c r="F427" i="4"/>
  <c r="E431" i="4"/>
  <c r="D479" i="4"/>
  <c r="E536" i="4"/>
  <c r="D629" i="4"/>
  <c r="F630" i="4"/>
  <c r="F122" i="6"/>
  <c r="G316" i="9"/>
  <c r="E316" i="9" s="1"/>
  <c r="B316" i="9" s="1"/>
  <c r="D147" i="5"/>
  <c r="G315" i="9"/>
  <c r="F150" i="5"/>
  <c r="D106" i="4"/>
  <c r="D164" i="4"/>
  <c r="D648" i="4"/>
  <c r="E629" i="4"/>
  <c r="D623" i="1" s="1"/>
  <c r="D12" i="5"/>
  <c r="H315" i="9"/>
  <c r="H316" i="9"/>
  <c r="E147" i="5"/>
  <c r="H336" i="9"/>
  <c r="E177" i="5"/>
  <c r="F237" i="5"/>
  <c r="D219" i="5"/>
  <c r="E26" i="9"/>
  <c r="B26" i="9" s="1"/>
  <c r="B31" i="9"/>
  <c r="B47" i="9"/>
  <c r="B63" i="9"/>
  <c r="B79" i="9"/>
  <c r="G314" i="9"/>
  <c r="E314" i="9" s="1"/>
  <c r="B314" i="9" s="1"/>
  <c r="D88" i="5"/>
  <c r="F89" i="5"/>
  <c r="D35" i="6"/>
  <c r="F36" i="6"/>
  <c r="D44" i="8"/>
  <c r="E12" i="5"/>
  <c r="E251" i="5"/>
  <c r="F251" i="5" s="1"/>
  <c r="E22" i="7"/>
  <c r="E571" i="4"/>
  <c r="D565" i="1" s="1"/>
  <c r="D89" i="6"/>
  <c r="F607" i="4"/>
  <c r="D203" i="5"/>
  <c r="F204" i="5"/>
  <c r="D114" i="6"/>
  <c r="B71" i="9"/>
  <c r="D522" i="4"/>
  <c r="F135" i="5"/>
  <c r="G346" i="9"/>
  <c r="E346"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E179" i="9" s="1"/>
  <c r="B179" i="9" s="1"/>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70" i="9"/>
  <c r="B170" i="9" s="1"/>
  <c r="H179" i="9"/>
  <c r="B236" i="9"/>
  <c r="B243" i="9"/>
  <c r="B252" i="9"/>
  <c r="B259" i="9"/>
  <c r="B268" i="9"/>
  <c r="B275" i="9"/>
  <c r="B284" i="9"/>
  <c r="B291" i="9"/>
  <c r="E318" i="9"/>
  <c r="B318" i="9" s="1"/>
  <c r="E86" i="9"/>
  <c r="B86" i="9" s="1"/>
  <c r="E158" i="9"/>
  <c r="B158" i="9" s="1"/>
  <c r="E162" i="9"/>
  <c r="B162" i="9" s="1"/>
  <c r="B164" i="9"/>
  <c r="E166" i="9"/>
  <c r="B166" i="9" s="1"/>
  <c r="B234" i="9"/>
  <c r="H310" i="9"/>
  <c r="G180" i="9"/>
  <c r="E180" i="9" s="1"/>
  <c r="B180" i="9" s="1"/>
  <c r="B264" i="9"/>
  <c r="B280" i="9"/>
  <c r="E304" i="9"/>
  <c r="B304" i="9" s="1"/>
  <c r="B307" i="9"/>
  <c r="B163" i="9"/>
  <c r="B230" i="9"/>
  <c r="F241" i="9"/>
  <c r="B241" i="9" s="1"/>
  <c r="F277" i="5"/>
  <c r="I10" i="9"/>
  <c r="B242" i="9"/>
  <c r="B258" i="9"/>
  <c r="B274" i="9"/>
  <c r="B290" i="9"/>
  <c r="F298" i="9"/>
  <c r="G421" i="1" l="1"/>
  <c r="H421" i="1"/>
  <c r="H641" i="1"/>
  <c r="G641" i="1"/>
  <c r="D422" i="4"/>
  <c r="H17" i="3"/>
  <c r="C2" i="1"/>
  <c r="E309" i="9"/>
  <c r="B309" i="9" s="1"/>
  <c r="F522" i="4"/>
  <c r="C516" i="1"/>
  <c r="D1555" i="1"/>
  <c r="I34" i="3"/>
  <c r="H28" i="3"/>
  <c r="F35" i="6"/>
  <c r="C1431" i="1"/>
  <c r="E315" i="9"/>
  <c r="B315" i="9" s="1"/>
  <c r="E430" i="4"/>
  <c r="D425" i="1"/>
  <c r="F262" i="4"/>
  <c r="C258" i="1"/>
  <c r="G336" i="9"/>
  <c r="E336" i="9" s="1"/>
  <c r="B336" i="9" s="1"/>
  <c r="F178" i="5"/>
  <c r="D177" i="5"/>
  <c r="C1182" i="1"/>
  <c r="E308" i="4"/>
  <c r="D316" i="1"/>
  <c r="I1548" i="1"/>
  <c r="I1564" i="1"/>
  <c r="I1573" i="1"/>
  <c r="I1545" i="1"/>
  <c r="F12" i="5"/>
  <c r="C1017" i="1"/>
  <c r="E7" i="5"/>
  <c r="D1017" i="1"/>
  <c r="F597" i="4"/>
  <c r="C591" i="1"/>
  <c r="E6" i="4"/>
  <c r="D3" i="1"/>
  <c r="F125" i="4"/>
  <c r="C121" i="1"/>
  <c r="F202" i="4"/>
  <c r="C198" i="1"/>
  <c r="F431" i="4"/>
  <c r="D430" i="4"/>
  <c r="C425" i="1"/>
  <c r="G78" i="1"/>
  <c r="H78" i="1"/>
  <c r="F114" i="6"/>
  <c r="H30" i="3"/>
  <c r="C1510" i="1"/>
  <c r="G339" i="9"/>
  <c r="E339" i="9" s="1"/>
  <c r="B339" i="9" s="1"/>
  <c r="F219" i="5"/>
  <c r="C1223" i="1"/>
  <c r="D7" i="5"/>
  <c r="F88" i="5"/>
  <c r="D69" i="5"/>
  <c r="C1093" i="1"/>
  <c r="F648" i="4"/>
  <c r="C642" i="1"/>
  <c r="E360" i="4"/>
  <c r="D368" i="1"/>
  <c r="I1579" i="1"/>
  <c r="H1622" i="1"/>
  <c r="G1622" i="1"/>
  <c r="F147" i="5"/>
  <c r="C1152" i="1"/>
  <c r="F5" i="6"/>
  <c r="D141" i="6"/>
  <c r="H27" i="3"/>
  <c r="C1401" i="1"/>
  <c r="E310" i="9"/>
  <c r="B310" i="9" s="1"/>
  <c r="G338" i="9"/>
  <c r="E338" i="9" s="1"/>
  <c r="B338" i="9" s="1"/>
  <c r="F203" i="5"/>
  <c r="C1207" i="1"/>
  <c r="E176" i="5"/>
  <c r="D1180" i="1" s="1"/>
  <c r="I24" i="3"/>
  <c r="D1181" i="1"/>
  <c r="F164" i="4"/>
  <c r="C160" i="1"/>
  <c r="D152" i="4"/>
  <c r="F49" i="4"/>
  <c r="C45" i="1"/>
  <c r="D535" i="4"/>
  <c r="F230" i="4"/>
  <c r="C226" i="1"/>
  <c r="K1481" i="9"/>
  <c r="G344" i="9"/>
  <c r="E344" i="9" s="1"/>
  <c r="B344" i="9" s="1"/>
  <c r="C1621" i="1"/>
  <c r="I39" i="3"/>
  <c r="F106" i="4"/>
  <c r="C102" i="1"/>
  <c r="F629" i="4"/>
  <c r="C623" i="1"/>
  <c r="B24" i="9"/>
  <c r="F373" i="4"/>
  <c r="C368" i="1"/>
  <c r="I31" i="3"/>
  <c r="D1537" i="1"/>
  <c r="I1549" i="1"/>
  <c r="D308" i="4"/>
  <c r="F309" i="4"/>
  <c r="C304" i="1"/>
  <c r="E152" i="4"/>
  <c r="D160" i="1"/>
  <c r="B346" i="9"/>
  <c r="E345" i="9"/>
  <c r="I10" i="3" s="1"/>
  <c r="F89" i="6"/>
  <c r="C1485" i="1"/>
  <c r="G343" i="9"/>
  <c r="E343" i="9" s="1"/>
  <c r="E69" i="5"/>
  <c r="D1152" i="1"/>
  <c r="E535" i="4"/>
  <c r="D530" i="1"/>
  <c r="D360" i="4"/>
  <c r="F361" i="4"/>
  <c r="C356" i="1"/>
  <c r="I33" i="3"/>
  <c r="D1538" i="1"/>
  <c r="H19" i="9"/>
  <c r="E19" i="9" s="1"/>
  <c r="B19" i="9" s="1"/>
  <c r="F584" i="4"/>
  <c r="C578" i="1"/>
  <c r="F273" i="4"/>
  <c r="C269" i="1"/>
  <c r="F140" i="4"/>
  <c r="C136" i="1"/>
  <c r="I1542" i="1"/>
  <c r="I25" i="3"/>
  <c r="D1255" i="1"/>
  <c r="H565" i="1"/>
  <c r="G565" i="1"/>
  <c r="F479" i="4"/>
  <c r="C473" i="1"/>
  <c r="F466" i="4"/>
  <c r="C460" i="1"/>
  <c r="I18" i="3" l="1"/>
  <c r="E299" i="4"/>
  <c r="D148" i="1"/>
  <c r="G136" i="1"/>
  <c r="H136" i="1"/>
  <c r="F69" i="5"/>
  <c r="H23" i="3"/>
  <c r="C1074" i="1"/>
  <c r="E6" i="5"/>
  <c r="I22" i="3"/>
  <c r="D1012" i="1"/>
  <c r="E417" i="4"/>
  <c r="D412" i="1" s="1"/>
  <c r="D303" i="1"/>
  <c r="E639" i="4"/>
  <c r="D633" i="1" s="1"/>
  <c r="D424" i="1"/>
  <c r="H473" i="1"/>
  <c r="G473" i="1"/>
  <c r="G356" i="1"/>
  <c r="H356" i="1"/>
  <c r="H1485" i="1"/>
  <c r="G1485" i="1"/>
  <c r="D417" i="4"/>
  <c r="F308" i="4"/>
  <c r="C303" i="1"/>
  <c r="H623" i="1"/>
  <c r="G623" i="1"/>
  <c r="H226" i="1"/>
  <c r="G226" i="1"/>
  <c r="H1401" i="1"/>
  <c r="G1401" i="1"/>
  <c r="G121" i="1"/>
  <c r="H121" i="1"/>
  <c r="H1017" i="1"/>
  <c r="G1017" i="1"/>
  <c r="H1182" i="1"/>
  <c r="G1182" i="1"/>
  <c r="G269" i="1"/>
  <c r="H269" i="1"/>
  <c r="F7" i="5"/>
  <c r="H22" i="3"/>
  <c r="D6" i="5"/>
  <c r="C1012" i="1"/>
  <c r="D176" i="5"/>
  <c r="F177" i="5"/>
  <c r="H24" i="3"/>
  <c r="C1181" i="1"/>
  <c r="H1431" i="1"/>
  <c r="G1431" i="1"/>
  <c r="G2" i="1"/>
  <c r="H2" i="1"/>
  <c r="E342" i="9"/>
  <c r="B343" i="9"/>
  <c r="F360" i="4"/>
  <c r="D418" i="4"/>
  <c r="C355" i="1"/>
  <c r="G102" i="1"/>
  <c r="H102" i="1"/>
  <c r="G578" i="1"/>
  <c r="H578" i="1"/>
  <c r="G530" i="1"/>
  <c r="H530" i="1"/>
  <c r="H45" i="1"/>
  <c r="G45" i="1"/>
  <c r="E418" i="4"/>
  <c r="D413" i="1" s="1"/>
  <c r="D355" i="1"/>
  <c r="H425" i="1"/>
  <c r="G425" i="1"/>
  <c r="E422" i="4"/>
  <c r="E300" i="4"/>
  <c r="D296" i="1" s="1"/>
  <c r="I17" i="3"/>
  <c r="D2" i="1"/>
  <c r="F6" i="4"/>
  <c r="D640" i="4"/>
  <c r="F535" i="4"/>
  <c r="C529" i="1"/>
  <c r="F141" i="6"/>
  <c r="H31" i="3"/>
  <c r="C1537" i="1"/>
  <c r="H1223" i="1"/>
  <c r="G1223" i="1"/>
  <c r="H3" i="1"/>
  <c r="G3" i="1"/>
  <c r="G1255" i="1"/>
  <c r="H1255" i="1"/>
  <c r="E640" i="4"/>
  <c r="D634" i="1" s="1"/>
  <c r="D529" i="1"/>
  <c r="G368" i="1"/>
  <c r="H368" i="1"/>
  <c r="H1207" i="1"/>
  <c r="G1207" i="1"/>
  <c r="G348" i="9"/>
  <c r="E348" i="9" s="1"/>
  <c r="G642" i="1"/>
  <c r="H642" i="1"/>
  <c r="D639" i="4"/>
  <c r="F430" i="4"/>
  <c r="C424" i="1"/>
  <c r="H591" i="1"/>
  <c r="G591" i="1"/>
  <c r="G258" i="1"/>
  <c r="H258" i="1"/>
  <c r="G1621" i="1"/>
  <c r="H1621" i="1"/>
  <c r="H11" i="3"/>
  <c r="D299" i="4"/>
  <c r="F152" i="4"/>
  <c r="H18" i="3"/>
  <c r="C148" i="1"/>
  <c r="H1152" i="1"/>
  <c r="G1152" i="1"/>
  <c r="H1510" i="1"/>
  <c r="G1510" i="1"/>
  <c r="H1555" i="1"/>
  <c r="G1555" i="1"/>
  <c r="D643" i="4"/>
  <c r="C417" i="1"/>
  <c r="G460" i="1"/>
  <c r="H460" i="1"/>
  <c r="H1538" i="1"/>
  <c r="G1538" i="1"/>
  <c r="I23" i="3"/>
  <c r="D1074" i="1"/>
  <c r="G304" i="1"/>
  <c r="H304" i="1"/>
  <c r="G160" i="1"/>
  <c r="H160" i="1"/>
  <c r="G1093" i="1"/>
  <c r="H1093" i="1"/>
  <c r="G198" i="1"/>
  <c r="H198" i="1"/>
  <c r="G316" i="1"/>
  <c r="H316" i="1"/>
  <c r="H516" i="1"/>
  <c r="G516" i="1"/>
  <c r="H303" i="1" l="1"/>
  <c r="G303" i="1"/>
  <c r="H1074" i="1"/>
  <c r="G1074" i="1"/>
  <c r="H1181" i="1"/>
  <c r="G1181" i="1"/>
  <c r="H1537" i="1"/>
  <c r="G1537" i="1"/>
  <c r="E643" i="4"/>
  <c r="D417" i="1"/>
  <c r="H417" i="1" s="1"/>
  <c r="F417" i="4"/>
  <c r="C412" i="1"/>
  <c r="G148" i="1"/>
  <c r="H148" i="1"/>
  <c r="H9" i="3"/>
  <c r="E347" i="9"/>
  <c r="B348" i="9"/>
  <c r="H529" i="1"/>
  <c r="G529" i="1"/>
  <c r="F422" i="4"/>
  <c r="F176" i="5"/>
  <c r="C1180" i="1"/>
  <c r="F639" i="4"/>
  <c r="C633" i="1"/>
  <c r="F418" i="4"/>
  <c r="C413" i="1"/>
  <c r="F643" i="4"/>
  <c r="C637" i="1"/>
  <c r="F640" i="4"/>
  <c r="C634" i="1"/>
  <c r="H1012" i="1"/>
  <c r="G1012" i="1"/>
  <c r="G306" i="9"/>
  <c r="E306" i="9" s="1"/>
  <c r="B306" i="9" s="1"/>
  <c r="G299" i="9"/>
  <c r="F6" i="5"/>
  <c r="C1011" i="1"/>
  <c r="E423" i="4"/>
  <c r="E301" i="4"/>
  <c r="D297" i="1" s="1"/>
  <c r="D295" i="1"/>
  <c r="D423" i="4"/>
  <c r="D301" i="4"/>
  <c r="F299" i="4"/>
  <c r="C295" i="1"/>
  <c r="D300" i="4"/>
  <c r="H424" i="1"/>
  <c r="G424" i="1"/>
  <c r="N3" i="9"/>
  <c r="I11" i="3"/>
  <c r="H355" i="1"/>
  <c r="G355" i="1"/>
  <c r="H299" i="9"/>
  <c r="D1011" i="1"/>
  <c r="G634" i="1" l="1"/>
  <c r="H634" i="1"/>
  <c r="H295" i="1"/>
  <c r="G295" i="1"/>
  <c r="H637" i="1"/>
  <c r="E299" i="9"/>
  <c r="G412" i="1"/>
  <c r="H412" i="1"/>
  <c r="G417" i="1"/>
  <c r="E425" i="4"/>
  <c r="D420" i="1" s="1"/>
  <c r="E644" i="4"/>
  <c r="D418" i="1"/>
  <c r="H20" i="9"/>
  <c r="F301" i="4"/>
  <c r="C297" i="1"/>
  <c r="D644" i="4"/>
  <c r="D425" i="4"/>
  <c r="F423" i="4"/>
  <c r="C418" i="1"/>
  <c r="G20" i="9"/>
  <c r="D424" i="4"/>
  <c r="E424" i="4"/>
  <c r="D419" i="1" s="1"/>
  <c r="H413" i="1"/>
  <c r="G413" i="1"/>
  <c r="G633" i="1"/>
  <c r="H633" i="1"/>
  <c r="E645" i="4"/>
  <c r="D637" i="1"/>
  <c r="G637" i="1" s="1"/>
  <c r="K3" i="9"/>
  <c r="I9" i="3"/>
  <c r="F300" i="4"/>
  <c r="C296" i="1"/>
  <c r="H8" i="3"/>
  <c r="H1011" i="1"/>
  <c r="G1011" i="1"/>
  <c r="H1180" i="1"/>
  <c r="G1180" i="1"/>
  <c r="B299" i="9" l="1"/>
  <c r="H297" i="1"/>
  <c r="G297" i="1"/>
  <c r="F424" i="4"/>
  <c r="C419" i="1"/>
  <c r="E20" i="9"/>
  <c r="B20" i="9" s="1"/>
  <c r="E649" i="4"/>
  <c r="D639" i="1"/>
  <c r="H418" i="1"/>
  <c r="G418" i="1"/>
  <c r="E646" i="4"/>
  <c r="D638" i="1"/>
  <c r="M3" i="9"/>
  <c r="F425" i="4"/>
  <c r="C420" i="1"/>
  <c r="G296" i="1"/>
  <c r="H296" i="1"/>
  <c r="F644" i="4"/>
  <c r="D646" i="4"/>
  <c r="C638" i="1"/>
  <c r="D645" i="4"/>
  <c r="I19" i="3" l="1"/>
  <c r="D643" i="1"/>
  <c r="D649" i="4"/>
  <c r="F645" i="4"/>
  <c r="C639" i="1"/>
  <c r="G297" i="9"/>
  <c r="E297" i="9" s="1"/>
  <c r="B297" i="9" s="1"/>
  <c r="G638" i="1"/>
  <c r="H638" i="1"/>
  <c r="H419" i="1"/>
  <c r="G419" i="1"/>
  <c r="E650" i="4"/>
  <c r="D640" i="1"/>
  <c r="H334" i="9"/>
  <c r="G334" i="9"/>
  <c r="E334" i="9" s="1"/>
  <c r="D650" i="4"/>
  <c r="F646" i="4"/>
  <c r="C640" i="1"/>
  <c r="G420" i="1"/>
  <c r="H420" i="1"/>
  <c r="H639" i="1" l="1"/>
  <c r="G639" i="1"/>
  <c r="H7" i="3"/>
  <c r="B334" i="9"/>
  <c r="E298" i="9"/>
  <c r="I8" i="3" s="1"/>
  <c r="I20" i="3"/>
  <c r="D644" i="1"/>
  <c r="F649" i="4"/>
  <c r="H19" i="3"/>
  <c r="C643" i="1"/>
  <c r="F650" i="4"/>
  <c r="H20" i="3"/>
  <c r="C644" i="1"/>
  <c r="G640" i="1"/>
  <c r="H640" i="1"/>
  <c r="H644" i="1" l="1"/>
  <c r="G644" i="1"/>
  <c r="J3" i="9"/>
  <c r="H643" i="1"/>
  <c r="G643" i="1"/>
  <c r="L293" i="9" l="1"/>
  <c r="F293" i="9" s="1"/>
  <c r="H295" i="9"/>
  <c r="H18" i="9"/>
  <c r="G295" i="9"/>
  <c r="G18" i="9"/>
  <c r="H21" i="9"/>
  <c r="J7" i="9"/>
  <c r="I7" i="9"/>
  <c r="I5" i="9"/>
  <c r="G17" i="9"/>
  <c r="M15" i="9"/>
  <c r="M16" i="9"/>
  <c r="J12" i="9"/>
  <c r="K7" i="9"/>
  <c r="J6" i="9"/>
  <c r="J10" i="9"/>
  <c r="K13" i="9"/>
  <c r="L15" i="9"/>
  <c r="F15" i="9" s="1"/>
  <c r="I17" i="9"/>
  <c r="I12" i="9"/>
  <c r="H22" i="9"/>
  <c r="K9" i="9"/>
  <c r="I11" i="9"/>
  <c r="J5" i="9"/>
  <c r="H16" i="9"/>
  <c r="J13" i="9"/>
  <c r="L16" i="9"/>
  <c r="F16" i="9" s="1"/>
  <c r="G16" i="9"/>
  <c r="K10" i="9"/>
  <c r="I6" i="9"/>
  <c r="K6" i="9"/>
  <c r="I13" i="9"/>
  <c r="H15" i="9"/>
  <c r="G21" i="9"/>
  <c r="E21" i="9" s="1"/>
  <c r="B21" i="9" s="1"/>
  <c r="I9" i="9"/>
  <c r="J9" i="9"/>
  <c r="I8" i="9"/>
  <c r="J8" i="9"/>
  <c r="K8" i="9"/>
  <c r="J17" i="9"/>
  <c r="H17" i="9"/>
  <c r="K12" i="9"/>
  <c r="J11" i="9"/>
  <c r="K11" i="9"/>
  <c r="G22" i="9"/>
  <c r="E22" i="9" s="1"/>
  <c r="B22" i="9" s="1"/>
  <c r="G15" i="9"/>
  <c r="E15" i="9" s="1"/>
  <c r="K5" i="9"/>
  <c r="E11" i="9" l="1"/>
  <c r="B11" i="9" s="1"/>
  <c r="E13" i="9"/>
  <c r="B13" i="9" s="1"/>
  <c r="E18" i="9"/>
  <c r="B18" i="9" s="1"/>
  <c r="E16" i="9"/>
  <c r="E9" i="9"/>
  <c r="B9" i="9" s="1"/>
  <c r="E10" i="9"/>
  <c r="B10" i="9" s="1"/>
  <c r="E7" i="9"/>
  <c r="B7" i="9" s="1"/>
  <c r="B15" i="9"/>
  <c r="E6" i="9"/>
  <c r="B6" i="9" s="1"/>
  <c r="E8" i="9"/>
  <c r="B8" i="9" s="1"/>
  <c r="B16" i="9"/>
  <c r="E12" i="9"/>
  <c r="B12" i="9" s="1"/>
  <c r="E295" i="9"/>
  <c r="F14" i="9"/>
  <c r="E17" i="9"/>
  <c r="B17" i="9" s="1"/>
  <c r="E5" i="9"/>
  <c r="B293" i="9"/>
  <c r="F23" i="9"/>
  <c r="B5" i="9" l="1"/>
  <c r="E4" i="9"/>
  <c r="E14" i="9"/>
  <c r="I13" i="3" s="1"/>
  <c r="F3" i="9"/>
  <c r="B295" i="9"/>
  <c r="E23" i="9"/>
  <c r="I7" i="3" s="1"/>
  <c r="E3" i="9" l="1"/>
</calcChain>
</file>

<file path=xl/sharedStrings.xml><?xml version="1.0" encoding="utf-8"?>
<sst xmlns="http://schemas.openxmlformats.org/spreadsheetml/2006/main" count="4733" uniqueCount="3656">
  <si>
    <t>Obveznik:</t>
  </si>
  <si>
    <t>36820 - OPĆINA SATNICA ĐAKOVAČKA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</si>
  <si>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</si>
  <si>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</si>
  <si>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</si>
  <si>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</si>
  <si>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</si>
  <si>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</si>
  <si>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</si>
  <si>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</si>
  <si>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</si>
  <si>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</si>
  <si>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</si>
  <si>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</si>
  <si>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</si>
  <si>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</si>
  <si>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</si>
  <si>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</si>
  <si>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</si>
  <si>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</si>
  <si>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</si>
  <si>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</si>
  <si>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</si>
  <si>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</si>
  <si>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</si>
  <si>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</si>
  <si>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</si>
  <si>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</si>
  <si>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</si>
  <si>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</si>
  <si>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</si>
  <si>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</si>
  <si>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</si>
  <si>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</si>
  <si>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</si>
  <si>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</si>
  <si>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</si>
  <si>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</si>
  <si>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</si>
  <si>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</si>
  <si>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</si>
  <si>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</si>
  <si>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</si>
  <si>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</si>
  <si>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</si>
  <si>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</si>
  <si>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</si>
  <si>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</si>
  <si>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</si>
  <si>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</si>
  <si>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</si>
  <si>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</si>
  <si>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</si>
  <si>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</si>
  <si>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</si>
  <si>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</si>
  <si>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</si>
  <si>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</si>
  <si>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</si>
  <si>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</si>
  <si>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</si>
  <si>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</si>
  <si>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</si>
  <si>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</si>
  <si>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</si>
  <si>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</si>
  <si>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</si>
  <si>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</si>
  <si>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</si>
  <si>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</si>
  <si>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</si>
  <si>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</si>
  <si>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</si>
  <si>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</si>
  <si>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</si>
  <si>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</si>
  <si>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</si>
  <si>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</si>
  <si>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</si>
  <si>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</si>
  <si>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</si>
  <si>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</si>
  <si>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</si>
  <si>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</si>
  <si>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</si>
  <si>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</si>
  <si>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</si>
  <si>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</si>
  <si>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</si>
  <si>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</si>
  <si>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</si>
  <si>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</si>
  <si>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</si>
  <si>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</si>
  <si>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</si>
  <si>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</si>
  <si>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</si>
  <si>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</si>
  <si>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</si>
  <si>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</si>
  <si>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</si>
  <si>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</si>
  <si>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</si>
  <si>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</si>
  <si>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</si>
  <si>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</si>
  <si>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</si>
  <si>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</si>
  <si>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</si>
  <si>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</si>
  <si>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</si>
  <si>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</si>
  <si>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</si>
  <si>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</si>
  <si>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</si>
  <si>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</si>
  <si>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</si>
  <si>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</si>
  <si>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</si>
  <si>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</si>
  <si>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</si>
  <si>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</si>
  <si>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</si>
  <si>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</si>
  <si>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</si>
  <si>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</si>
  <si>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</si>
  <si>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</si>
  <si>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</si>
  <si>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</si>
  <si>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</si>
  <si>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</si>
  <si>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</si>
  <si>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</si>
  <si>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</si>
  <si>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</si>
  <si>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</si>
  <si>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</si>
  <si>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</si>
  <si>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</si>
  <si>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</si>
  <si>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</si>
  <si>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</si>
  <si>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</si>
  <si>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</si>
  <si>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</si>
  <si>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</si>
  <si>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</si>
  <si>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</si>
  <si>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</si>
  <si>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</si>
  <si>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</si>
  <si>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</si>
  <si>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</si>
  <si>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</si>
  <si>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</si>
  <si>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</si>
  <si>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</si>
  <si>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</si>
  <si>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</si>
  <si>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</si>
  <si>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</si>
  <si>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</si>
  <si>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</si>
  <si>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</si>
  <si>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</si>
  <si>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</si>
  <si>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</si>
  <si>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</si>
  <si>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</si>
  <si>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</si>
  <si>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</si>
  <si>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</si>
  <si>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</si>
  <si>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</si>
  <si>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</si>
  <si>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</si>
  <si>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</si>
  <si>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</si>
  <si>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</si>
  <si>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</si>
  <si>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</si>
  <si>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</si>
  <si>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</si>
  <si>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</si>
  <si>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</si>
  <si>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</si>
  <si>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</si>
  <si>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</si>
  <si>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</si>
  <si>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</si>
  <si>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</si>
  <si>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</si>
  <si>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</si>
  <si>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</si>
  <si>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</si>
  <si>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</si>
  <si>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</si>
  <si>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</si>
  <si>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</si>
  <si>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</si>
  <si>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</si>
  <si>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</si>
  <si>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</si>
  <si>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</si>
  <si>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</si>
  <si>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</si>
  <si>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</si>
  <si>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</si>
  <si>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</si>
  <si>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</si>
  <si>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</si>
  <si>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</si>
  <si>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</si>
  <si>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</si>
  <si>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</si>
  <si>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</si>
  <si>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</si>
  <si>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</si>
  <si>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</si>
  <si>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</si>
  <si>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</si>
  <si>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</si>
  <si>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</si>
  <si>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</si>
  <si>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</si>
  <si>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</si>
  <si>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</si>
  <si>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</si>
  <si>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</si>
  <si>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</si>
  <si>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</si>
  <si>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</si>
  <si>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</si>
  <si>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</si>
  <si>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</si>
  <si>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</si>
  <si>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</si>
  <si>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</si>
  <si>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</si>
  <si>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</si>
  <si>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</si>
  <si>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</si>
  <si>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</si>
  <si>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</si>
  <si>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</si>
  <si>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</si>
  <si>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</si>
  <si>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</si>
  <si>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</si>
  <si>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</si>
  <si>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</si>
  <si>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</si>
  <si>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</si>
  <si>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</si>
  <si>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</si>
  <si>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</si>
  <si>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</si>
  <si>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</si>
  <si>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</si>
  <si>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</si>
  <si>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</si>
  <si>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</si>
  <si>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</si>
  <si>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</si>
  <si>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</si>
  <si>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</si>
  <si>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</si>
  <si>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</si>
  <si>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</si>
  <si>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</si>
  <si>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</si>
  <si>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</si>
  <si>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</si>
  <si>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</si>
  <si>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</si>
  <si>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</si>
  <si>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</si>
  <si>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</si>
  <si>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</si>
  <si>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</si>
  <si>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</si>
  <si>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</si>
  <si>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</si>
  <si>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</si>
  <si>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</si>
  <si>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</si>
  <si>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</si>
  <si>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</si>
  <si>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</si>
  <si>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</si>
  <si>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</si>
  <si>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</si>
  <si>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</si>
  <si>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</si>
  <si>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</si>
  <si>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</si>
  <si>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</si>
  <si>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</si>
  <si>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</si>
  <si>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</si>
  <si>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</si>
  <si>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</si>
  <si>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</si>
  <si>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</si>
  <si>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</si>
  <si>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</si>
  <si>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</si>
  <si>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</si>
  <si>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</si>
  <si>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</si>
  <si>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</si>
  <si>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</si>
  <si>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</si>
  <si>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</si>
  <si>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</si>
  <si>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</si>
  <si>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</si>
  <si>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</si>
  <si>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</si>
  <si>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</si>
  <si>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</si>
  <si>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</si>
  <si>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</si>
  <si>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</si>
  <si>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</si>
  <si>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</si>
  <si>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</si>
  <si>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</si>
  <si>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</si>
  <si>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</si>
  <si>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</si>
  <si>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</si>
  <si>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</si>
  <si>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</si>
  <si>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</si>
  <si>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</si>
  <si>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</si>
  <si>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</si>
  <si>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</si>
  <si>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</si>
  <si>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</si>
  <si>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</si>
  <si>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</si>
  <si>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</si>
  <si>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</si>
  <si>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</si>
  <si>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</si>
  <si>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</si>
  <si>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</si>
  <si>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</si>
  <si>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</si>
  <si>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</si>
  <si>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</si>
  <si>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</si>
  <si>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</si>
  <si>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</si>
  <si>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</si>
  <si>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</si>
  <si>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</si>
  <si>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</si>
  <si>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</si>
  <si>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</si>
  <si>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</si>
  <si>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</si>
  <si>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</si>
  <si>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</si>
  <si>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</si>
  <si>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</si>
  <si>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</si>
  <si>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</si>
  <si>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</si>
  <si>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</si>
  <si>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</si>
  <si>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</si>
  <si>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</si>
  <si>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</si>
  <si>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</si>
  <si>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</si>
  <si>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</si>
  <si>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</si>
  <si>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</si>
  <si>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</si>
  <si>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</si>
  <si>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</si>
  <si>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</si>
  <si>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</si>
  <si>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</si>
  <si>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</si>
  <si>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</si>
  <si>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</si>
  <si>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</si>
  <si>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</si>
  <si>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</si>
  <si>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</si>
  <si>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</si>
  <si>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</si>
  <si>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</si>
  <si>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</si>
  <si>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</si>
  <si>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</si>
  <si>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</si>
  <si>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</si>
  <si>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</si>
  <si>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</si>
  <si>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</si>
  <si>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</si>
  <si>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</si>
  <si>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</si>
  <si>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</si>
  <si>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</si>
  <si>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</si>
  <si>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</si>
  <si>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</si>
  <si>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</si>
  <si>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</si>
  <si>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</si>
  <si>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</si>
  <si>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</si>
  <si>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</si>
  <si>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</si>
  <si>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</si>
  <si>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</si>
  <si>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</si>
  <si>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</si>
  <si>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</si>
  <si>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</si>
  <si>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</si>
  <si>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</si>
  <si>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</si>
  <si>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</si>
  <si>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</si>
  <si>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</si>
  <si>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</si>
  <si>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</si>
  <si>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</si>
  <si>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</si>
  <si>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</si>
  <si>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</si>
  <si>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</si>
  <si>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</si>
  <si>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</si>
  <si>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</si>
  <si>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</si>
  <si>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</si>
  <si>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</si>
  <si>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</si>
  <si>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</si>
  <si>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</si>
  <si>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</si>
  <si>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</si>
  <si>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</si>
  <si>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</si>
  <si>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</si>
  <si>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</si>
  <si>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</si>
  <si>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</si>
  <si>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</si>
  <si>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</si>
  <si>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</si>
  <si>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</si>
  <si>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</si>
  <si>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</si>
  <si>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</si>
  <si>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</si>
  <si>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</si>
  <si>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</si>
  <si>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</si>
  <si>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</si>
  <si>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</si>
  <si>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</si>
  <si>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</si>
  <si>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</si>
  <si>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</si>
  <si>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</si>
  <si>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</si>
  <si>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</si>
  <si>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</si>
  <si>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</si>
  <si>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</si>
  <si>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</si>
  <si>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</si>
  <si>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</si>
  <si>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</si>
  <si>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</si>
  <si>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</si>
  <si>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</si>
  <si>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</si>
  <si>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</si>
  <si>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</si>
  <si>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</si>
  <si>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</si>
  <si>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</si>
  <si>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</si>
  <si>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</si>
  <si>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</si>
  <si>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</si>
  <si>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</si>
  <si>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</si>
  <si>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</si>
  <si>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</si>
  <si>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</si>
  <si>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</si>
  <si>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</si>
  <si>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</si>
  <si>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</si>
  <si>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</si>
  <si>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</si>
  <si>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</si>
  <si>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</si>
  <si>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</si>
  <si>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</si>
  <si>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</si>
  <si>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</si>
  <si>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</si>
  <si>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</si>
  <si>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</si>
  <si>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</si>
  <si>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</si>
  <si>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</si>
  <si>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</si>
  <si>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</si>
  <si>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</si>
  <si>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</si>
  <si>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</si>
  <si>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</si>
  <si>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</si>
  <si>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</si>
  <si>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</si>
  <si>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</si>
  <si>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</si>
  <si>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</si>
  <si>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</si>
  <si>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</si>
  <si>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</si>
  <si>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</si>
  <si>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</si>
  <si>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</si>
  <si>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</si>
  <si>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</si>
  <si>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</si>
  <si>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</si>
  <si>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</si>
  <si>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</si>
  <si>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</si>
  <si>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</si>
  <si>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</si>
  <si>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</si>
  <si>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</si>
  <si>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</si>
  <si>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</si>
  <si>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</si>
  <si>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</si>
  <si>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</si>
  <si>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</si>
  <si>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</si>
  <si>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</si>
  <si>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</si>
  <si>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</si>
  <si>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</si>
  <si>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</si>
  <si>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</si>
  <si>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</si>
  <si>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</si>
  <si>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</si>
  <si>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</si>
  <si>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</si>
  <si>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</si>
  <si>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</si>
  <si>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</si>
  <si>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</si>
  <si>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</si>
  <si>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</si>
  <si>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</si>
  <si>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</si>
  <si>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</si>
  <si>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</si>
  <si>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</si>
  <si>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</si>
  <si>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</si>
  <si>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</si>
  <si>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</si>
  <si>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</si>
  <si>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</si>
  <si>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</si>
  <si>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</si>
  <si>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</si>
  <si>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</si>
  <si>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</si>
  <si>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</si>
  <si>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</si>
  <si>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</si>
  <si>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</si>
  <si>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</si>
  <si>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</si>
  <si>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</si>
  <si>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</si>
  <si>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</si>
  <si>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</si>
  <si>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</si>
  <si>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</si>
  <si>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</si>
  <si>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</si>
  <si>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</si>
  <si>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</si>
  <si>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</si>
  <si>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</si>
  <si>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</si>
  <si>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</si>
  <si>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</si>
  <si>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</si>
  <si>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</si>
  <si>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</si>
  <si>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</si>
  <si>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</si>
  <si>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</si>
  <si>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</si>
  <si>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</si>
  <si>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</si>
  <si>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</si>
  <si>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</si>
  <si>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</si>
  <si>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</si>
  <si>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</si>
  <si>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</si>
  <si>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</si>
  <si>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</si>
  <si>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</si>
  <si>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</si>
  <si>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</si>
  <si>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</si>
  <si>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</si>
  <si>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</si>
  <si>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</si>
  <si>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</si>
  <si>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</si>
  <si>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</si>
  <si>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</si>
  <si>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</si>
  <si>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</si>
  <si>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</si>
  <si>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</si>
  <si>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</si>
  <si>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</si>
  <si>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</si>
  <si>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</si>
  <si>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</si>
  <si>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</si>
  <si>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</si>
  <si>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</si>
  <si>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</si>
  <si>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</si>
  <si>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</si>
  <si>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</si>
  <si>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</si>
  <si>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</si>
  <si>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</si>
  <si>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</si>
  <si>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</si>
  <si>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</si>
  <si>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</si>
  <si>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</si>
  <si>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</si>
  <si>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</si>
  <si>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</si>
  <si>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</si>
  <si>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</si>
  <si>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</si>
  <si>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</si>
  <si>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</si>
  <si>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</si>
  <si>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</si>
  <si>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</si>
  <si>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</si>
  <si>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</si>
  <si>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</si>
  <si>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</si>
  <si>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</si>
  <si>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</si>
  <si>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</si>
  <si>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</si>
  <si>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</si>
  <si>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</si>
  <si>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</si>
  <si>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</si>
  <si>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</si>
  <si>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</si>
  <si>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</si>
  <si>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</si>
  <si>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</si>
  <si>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</si>
  <si>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</si>
  <si>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</si>
  <si>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</si>
  <si>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</si>
  <si>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</si>
  <si>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</si>
  <si>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</si>
  <si>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</si>
  <si>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</si>
  <si>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</si>
  <si>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</si>
  <si>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</si>
  <si>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</si>
  <si>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</si>
  <si>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</si>
  <si>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</si>
  <si>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</si>
  <si>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</si>
  <si>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</si>
  <si>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</si>
  <si>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</si>
  <si>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</si>
  <si>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</si>
  <si>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</si>
  <si>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</si>
  <si>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</si>
  <si>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</si>
  <si>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</si>
  <si>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</si>
  <si>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</si>
  <si>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</si>
  <si>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</si>
  <si>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</si>
  <si>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</si>
  <si>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</si>
  <si>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</si>
  <si>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</si>
  <si>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</si>
  <si>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</si>
  <si>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</si>
  <si>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</si>
  <si>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</si>
  <si>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</si>
  <si>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</si>
  <si>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</si>
  <si>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</si>
  <si>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</si>
  <si>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</si>
  <si>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</si>
  <si>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</si>
  <si>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</si>
  <si>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</si>
  <si>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</si>
  <si>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</si>
  <si>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</si>
  <si>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</si>
  <si>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</si>
  <si>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</si>
  <si>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</si>
  <si>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</si>
  <si>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</si>
  <si>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</si>
  <si>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</si>
  <si>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</si>
  <si>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</si>
  <si>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</si>
  <si>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</si>
  <si>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</si>
  <si>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</si>
  <si>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</si>
  <si>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</si>
  <si>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</si>
  <si>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</si>
  <si>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</si>
  <si>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</si>
  <si>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</si>
  <si>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</si>
  <si>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</si>
  <si>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</si>
  <si>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</si>
  <si>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</si>
  <si>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</si>
  <si>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</si>
  <si>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</si>
  <si>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</si>
  <si>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</si>
  <si>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</si>
  <si>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</si>
  <si>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</si>
  <si>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</si>
  <si>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</si>
  <si>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</si>
  <si>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</si>
  <si>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</si>
  <si>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</si>
  <si>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</si>
  <si>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</si>
  <si>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</si>
  <si>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</si>
  <si>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</si>
  <si>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</si>
  <si>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</si>
  <si>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</si>
  <si>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</si>
  <si>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</si>
  <si>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</si>
  <si>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</si>
  <si>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</si>
  <si>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</si>
  <si>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</si>
  <si>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</si>
  <si>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</si>
  <si>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</si>
  <si>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</si>
  <si>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</si>
  <si>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</si>
  <si>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</si>
  <si>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</si>
  <si>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</si>
  <si>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</si>
  <si>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</si>
  <si>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</si>
  <si>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</si>
  <si>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</si>
  <si>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</si>
  <si>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</si>
  <si>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</si>
  <si>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</si>
  <si>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</si>
  <si>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</si>
  <si>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</si>
  <si>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</si>
  <si>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</si>
  <si>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</si>
  <si>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</si>
  <si>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</si>
  <si>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</si>
  <si>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</si>
  <si>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</si>
  <si>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</si>
  <si>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</si>
  <si>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</si>
  <si>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</si>
  <si>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</si>
  <si>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</si>
  <si>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</si>
  <si>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</si>
  <si>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</si>
  <si>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</si>
  <si>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</si>
  <si>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</si>
  <si>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</si>
  <si>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</si>
  <si>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</si>
  <si>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</si>
  <si>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</si>
  <si>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</si>
  <si>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</si>
  <si>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</si>
  <si>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</si>
  <si>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</si>
  <si>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</si>
  <si>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</si>
  <si>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</si>
  <si>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</si>
  <si>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</si>
  <si>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</si>
  <si>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</si>
  <si>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</si>
  <si>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</si>
  <si>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</si>
  <si>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</si>
  <si>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</si>
  <si>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</si>
  <si>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</si>
  <si>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</si>
  <si>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</si>
  <si>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</si>
  <si>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</si>
  <si>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</si>
  <si>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</si>
  <si>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</si>
  <si>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</si>
  <si>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</si>
  <si>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</si>
  <si>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</si>
  <si>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</si>
  <si>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</si>
  <si>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</si>
  <si>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</si>
  <si>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</si>
  <si>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</si>
  <si>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</si>
  <si>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</si>
  <si>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</si>
  <si>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</si>
  <si>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</si>
  <si>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</si>
  <si>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</si>
  <si>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</si>
  <si>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</si>
  <si>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</si>
  <si>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</si>
  <si>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</si>
  <si>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</si>
  <si>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</si>
  <si>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</si>
  <si>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</si>
  <si>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</si>
  <si>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</si>
  <si>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</si>
  <si>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</si>
  <si>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</si>
  <si>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</si>
  <si>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</si>
  <si>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</si>
  <si>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</si>
  <si>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</si>
  <si>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</si>
  <si>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</si>
  <si>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</si>
  <si>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</si>
  <si>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</si>
  <si>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</si>
  <si>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</si>
  <si>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</si>
  <si>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</si>
  <si>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</si>
  <si>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</si>
  <si>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</si>
  <si>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</si>
  <si>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</si>
  <si>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</si>
  <si>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</si>
  <si>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</si>
  <si>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</si>
  <si>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</si>
  <si>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</si>
  <si>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</si>
  <si>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</si>
  <si>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</si>
  <si>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</si>
  <si>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</si>
  <si>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</si>
  <si>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</si>
  <si>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</si>
  <si>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</si>
  <si>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</si>
  <si>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</si>
  <si>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</si>
  <si>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</si>
  <si>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</si>
  <si>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</si>
  <si>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</si>
  <si>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</si>
  <si>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</si>
  <si>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</si>
  <si>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</si>
  <si>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</si>
  <si>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</si>
  <si>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</si>
  <si>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</si>
  <si>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</si>
  <si>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</si>
  <si>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</si>
  <si>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</si>
  <si>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</si>
  <si>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</si>
  <si>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</si>
  <si>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</si>
  <si>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</si>
  <si>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</si>
  <si>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</si>
  <si>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</si>
  <si>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</si>
  <si>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</si>
  <si>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</si>
  <si>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</si>
  <si>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</si>
  <si>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</si>
  <si>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</si>
  <si>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</si>
  <si>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</si>
  <si>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</si>
  <si>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</si>
  <si>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</si>
  <si>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</si>
  <si>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</si>
  <si>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</si>
  <si>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</si>
  <si>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</si>
  <si>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</si>
  <si>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</si>
  <si>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</si>
  <si>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</si>
  <si>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</si>
  <si>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</si>
  <si>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</si>
  <si>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</si>
  <si>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</si>
  <si>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</si>
  <si>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</si>
  <si>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</si>
  <si>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</si>
  <si>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</si>
  <si>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</si>
  <si>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</si>
  <si>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</si>
  <si>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</si>
  <si>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</si>
  <si>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</si>
  <si>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</si>
  <si>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</si>
  <si>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</si>
  <si>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</si>
  <si>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</si>
  <si>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</si>
  <si>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</si>
  <si>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</si>
  <si>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</si>
  <si>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</si>
  <si>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</si>
  <si>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</si>
  <si>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</si>
  <si>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</si>
  <si>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</si>
  <si>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</si>
  <si>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</si>
  <si>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</si>
  <si>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</si>
  <si>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</si>
  <si>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</si>
  <si>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</si>
  <si>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</si>
  <si>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</si>
  <si>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</si>
  <si>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</si>
  <si>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</si>
  <si>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</si>
  <si>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</si>
  <si>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</si>
  <si>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</si>
  <si>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</si>
  <si>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</si>
  <si>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</si>
  <si>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</si>
  <si>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</si>
  <si>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</si>
  <si>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</si>
  <si>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</si>
  <si>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</si>
  <si>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</si>
  <si>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</si>
  <si>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</si>
  <si>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</si>
  <si>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</si>
  <si>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</si>
  <si>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</si>
  <si>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</si>
  <si>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</si>
  <si>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</si>
  <si>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</si>
  <si>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</si>
  <si>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</si>
  <si>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</si>
  <si>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</si>
  <si>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</si>
  <si>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</si>
  <si>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</si>
  <si>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</si>
  <si>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</si>
  <si>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</si>
  <si>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</si>
  <si>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</si>
  <si>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</si>
  <si>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</si>
  <si>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</si>
  <si>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</si>
  <si>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</si>
  <si>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</si>
  <si>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</si>
  <si>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</si>
  <si>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</si>
  <si>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</si>
  <si>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</si>
  <si>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</si>
  <si>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</si>
  <si>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</si>
  <si>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</si>
  <si>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</si>
  <si>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</si>
  <si>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</si>
  <si>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</si>
  <si>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</si>
  <si>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</si>
  <si>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</si>
  <si>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</si>
  <si>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</si>
  <si>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</si>
  <si>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</si>
  <si>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</si>
  <si>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</si>
  <si>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</si>
  <si>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</si>
  <si>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</si>
  <si>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</si>
  <si>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</si>
  <si>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</si>
  <si>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</si>
  <si>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</si>
  <si>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</si>
  <si>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</si>
  <si>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</si>
  <si>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</si>
  <si>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</si>
  <si>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</si>
  <si>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</si>
  <si>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</si>
  <si>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</si>
  <si>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</si>
  <si>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</si>
  <si>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</si>
  <si>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</si>
  <si>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</si>
  <si>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</si>
  <si>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</si>
  <si>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</si>
  <si>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</si>
  <si>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</si>
  <si>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</si>
  <si>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</si>
  <si>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</si>
  <si>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</si>
  <si>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</si>
  <si>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</si>
  <si>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</si>
  <si>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</si>
  <si>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</si>
  <si>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</si>
  <si>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</si>
  <si>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</si>
  <si>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</si>
  <si>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</si>
  <si>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</si>
  <si>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</si>
  <si>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</si>
  <si>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</si>
  <si>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</si>
  <si>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</si>
  <si>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</si>
  <si>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</si>
  <si>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</si>
  <si>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</si>
  <si>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</si>
  <si>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</si>
  <si>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</si>
  <si>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</si>
  <si>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</si>
  <si>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</si>
  <si>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</si>
  <si>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</si>
  <si>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</si>
  <si>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</si>
  <si>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</si>
  <si>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</si>
  <si>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</si>
  <si>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</si>
  <si>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</si>
  <si>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</si>
  <si>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</si>
  <si>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</si>
  <si>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</si>
  <si>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</si>
  <si>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</si>
  <si>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</si>
  <si>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</si>
  <si>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</si>
  <si>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</si>
  <si>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</si>
  <si>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</si>
  <si>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</si>
  <si>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</si>
  <si>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</si>
  <si>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</si>
  <si>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</si>
  <si>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</si>
  <si>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</si>
  <si>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</si>
  <si>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</si>
  <si>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</si>
  <si>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</si>
  <si>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</si>
  <si>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</si>
  <si>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</si>
  <si>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</si>
  <si>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</si>
  <si>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</si>
  <si>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</si>
  <si>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</si>
  <si>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</si>
  <si>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</si>
  <si>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</si>
  <si>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</si>
  <si>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</si>
  <si>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</si>
  <si>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</si>
  <si>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</si>
  <si>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</si>
  <si>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</si>
  <si>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</si>
  <si>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</si>
  <si>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</si>
  <si>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</si>
  <si>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</si>
  <si>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</si>
  <si>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</si>
  <si>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</si>
  <si>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</si>
  <si>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</si>
  <si>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</si>
  <si>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</si>
  <si>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</si>
  <si>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</si>
  <si>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</si>
  <si>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</si>
  <si>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</si>
  <si>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</si>
  <si>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</si>
  <si>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</si>
  <si>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</si>
  <si>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</si>
  <si>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</si>
  <si>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</si>
  <si>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</si>
  <si>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</si>
  <si>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</si>
  <si>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</si>
  <si>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</si>
  <si>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</si>
  <si>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</si>
  <si>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</si>
  <si>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</si>
  <si>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</si>
  <si>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</si>
  <si>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</si>
  <si>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</si>
  <si>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</si>
  <si>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</si>
  <si>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</si>
  <si>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</si>
  <si>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</si>
  <si>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</si>
  <si>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</si>
  <si>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</si>
  <si>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</si>
  <si>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</si>
  <si>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</si>
  <si>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</si>
  <si>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</si>
  <si>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</si>
  <si>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</si>
  <si>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</si>
  <si>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</si>
  <si>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</si>
  <si>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</si>
  <si>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</si>
  <si>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</si>
  <si>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</si>
  <si>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</si>
  <si>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</si>
  <si>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</si>
  <si>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</si>
  <si>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</si>
  <si>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</si>
  <si>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</si>
  <si>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</si>
  <si>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</si>
  <si>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</si>
  <si>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</si>
  <si>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</si>
  <si>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</si>
  <si>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</si>
  <si>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</si>
  <si>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</si>
  <si>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</si>
  <si>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</si>
  <si>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</si>
  <si>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</si>
  <si>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</si>
  <si>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</si>
  <si>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</si>
  <si>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</si>
  <si>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</si>
  <si>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</si>
  <si>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</si>
  <si>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</si>
  <si>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</si>
  <si>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</si>
  <si>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</si>
  <si>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</si>
  <si>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</si>
  <si>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</si>
  <si>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</si>
  <si>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</si>
  <si>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</si>
  <si>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</si>
  <si>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</si>
  <si>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</si>
  <si>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</si>
  <si>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</si>
  <si>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</si>
  <si>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</si>
  <si>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</si>
  <si>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</si>
  <si>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</si>
  <si>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</si>
  <si>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</si>
  <si>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</si>
  <si>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</si>
  <si>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</si>
  <si>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</si>
  <si>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</si>
  <si>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</si>
  <si>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</si>
  <si>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</si>
  <si>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</si>
  <si>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</si>
  <si>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</si>
  <si>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</si>
  <si>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</si>
  <si>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</si>
  <si>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</si>
  <si>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</si>
  <si>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</si>
  <si>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</si>
  <si>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</si>
  <si>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</si>
  <si>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</si>
  <si>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</si>
  <si>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</si>
  <si>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</si>
  <si>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</si>
  <si>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</si>
  <si>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</si>
  <si>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</si>
  <si>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</si>
  <si>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</si>
  <si>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</si>
  <si>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</si>
  <si>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</si>
  <si>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</si>
  <si>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</si>
  <si>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</si>
  <si>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</si>
  <si>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</si>
  <si>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</si>
  <si>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</si>
  <si>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</si>
  <si>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</si>
  <si>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</si>
  <si>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</si>
  <si>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</si>
  <si>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</si>
  <si>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</si>
  <si>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</si>
  <si>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</si>
  <si>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</si>
  <si>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</si>
  <si>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</si>
  <si>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</si>
  <si>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</si>
  <si>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</si>
  <si>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</si>
  <si>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</si>
  <si>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</si>
  <si>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</si>
  <si>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</si>
  <si>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</si>
  <si>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</si>
  <si>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</si>
  <si>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</si>
  <si>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</si>
  <si>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</si>
  <si>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</si>
  <si>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</si>
  <si>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</si>
  <si>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</si>
  <si>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</si>
  <si>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</si>
  <si>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</si>
  <si>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</si>
  <si>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</si>
  <si>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</si>
  <si>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</si>
  <si>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</si>
  <si>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</si>
  <si>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</si>
  <si>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</si>
  <si>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</si>
  <si>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</si>
  <si>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</si>
  <si>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</si>
  <si>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</si>
  <si>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</si>
  <si>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</si>
  <si>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</si>
  <si>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</si>
  <si>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</si>
  <si>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</si>
  <si>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</si>
  <si>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</si>
  <si>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</si>
  <si>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</si>
  <si>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</si>
  <si>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</si>
  <si>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</si>
  <si>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</si>
  <si>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</si>
  <si>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</si>
  <si>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</si>
  <si>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</si>
  <si>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</si>
  <si>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</si>
  <si>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</si>
  <si>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</si>
  <si>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</si>
  <si>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</si>
  <si>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</si>
  <si>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</si>
  <si>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</si>
  <si>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</si>
  <si>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</si>
  <si>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</si>
  <si>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</si>
  <si>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</si>
  <si>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</si>
  <si>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</si>
  <si>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</si>
  <si>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</si>
  <si>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</si>
  <si>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</si>
  <si>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</si>
  <si>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</si>
  <si>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</si>
  <si>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</si>
  <si>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</si>
  <si>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</si>
  <si>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</si>
  <si>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</si>
  <si>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</si>
  <si>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</si>
  <si>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</si>
  <si>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</si>
  <si>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</si>
  <si>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</si>
  <si>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</si>
  <si>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</si>
  <si>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</si>
  <si>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</si>
  <si>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</si>
  <si>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</si>
  <si>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</si>
  <si>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</si>
  <si>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</si>
  <si>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</si>
  <si>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</si>
  <si>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</si>
  <si>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</si>
  <si>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</si>
  <si>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</si>
  <si>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</si>
  <si>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</si>
  <si>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</si>
  <si>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</si>
  <si>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</si>
  <si>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</si>
  <si>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</si>
  <si>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</si>
  <si>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</si>
  <si>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</si>
  <si>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</si>
  <si>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</si>
  <si>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</si>
  <si>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</si>
  <si>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</si>
  <si>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</si>
  <si>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</si>
  <si>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</si>
  <si>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</si>
  <si>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</si>
  <si>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</si>
  <si>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</si>
  <si>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</si>
  <si>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</si>
  <si>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</si>
  <si>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</si>
  <si>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</si>
  <si>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</si>
  <si>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</si>
  <si>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</si>
  <si>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</si>
  <si>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</si>
  <si>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</si>
  <si>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</si>
  <si>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</si>
  <si>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</si>
  <si>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</si>
  <si>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</si>
  <si>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</si>
  <si>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</si>
  <si>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</si>
  <si>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</si>
  <si>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</si>
  <si>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</si>
  <si>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</si>
  <si>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</si>
  <si>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</si>
  <si>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</si>
  <si>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</si>
  <si>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</si>
  <si>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</si>
  <si>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</si>
  <si>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</si>
  <si>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</si>
  <si>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</si>
  <si>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</si>
  <si>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</si>
  <si>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</si>
  <si>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</si>
  <si>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</si>
  <si>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</si>
  <si>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</si>
  <si>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</si>
  <si>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</si>
  <si>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</si>
  <si>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</si>
  <si>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</si>
  <si>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</si>
  <si>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</si>
  <si>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</si>
  <si>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</si>
  <si>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</si>
  <si>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</si>
  <si>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</si>
  <si>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</si>
  <si>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</si>
  <si>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</si>
  <si>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</si>
  <si>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</si>
  <si>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</si>
  <si>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</si>
  <si>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</si>
  <si>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</si>
  <si>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</si>
  <si>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</si>
  <si>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</si>
  <si>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</si>
  <si>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</si>
  <si>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</si>
  <si>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</si>
  <si>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</si>
  <si>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</si>
  <si>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</si>
  <si>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</si>
  <si>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</si>
  <si>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</si>
  <si>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</si>
  <si>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</si>
  <si>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</si>
  <si>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</si>
  <si>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</si>
  <si>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</si>
  <si>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</si>
  <si>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</si>
  <si>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</si>
  <si>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</si>
  <si>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</si>
  <si>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</si>
  <si>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</si>
  <si>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</si>
  <si>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</si>
  <si>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</si>
  <si>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</si>
  <si>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</si>
  <si>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</si>
  <si>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</si>
  <si>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</si>
  <si>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</si>
  <si>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</si>
  <si>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</si>
  <si>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</si>
  <si>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</si>
  <si>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</si>
  <si>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</si>
  <si>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</si>
  <si>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</si>
  <si>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</si>
  <si>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</si>
  <si>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</si>
  <si>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</si>
  <si>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</si>
  <si>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</si>
  <si>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</si>
  <si>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</si>
  <si>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</si>
  <si>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</si>
  <si>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</si>
  <si>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</si>
  <si>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</si>
  <si>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</si>
  <si>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</si>
  <si>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</si>
  <si>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</si>
  <si>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</si>
  <si>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</si>
  <si>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</si>
  <si>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</si>
  <si>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</si>
  <si>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</si>
  <si>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</si>
  <si>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</si>
  <si>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</si>
  <si>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</si>
  <si>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</si>
  <si>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</si>
  <si>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</si>
  <si>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</si>
  <si>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</si>
  <si>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</si>
  <si>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</si>
  <si>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</si>
  <si>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</si>
  <si>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</si>
  <si>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</si>
  <si>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</si>
  <si>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</si>
  <si>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</si>
  <si>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</si>
  <si>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</si>
  <si>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</si>
  <si>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</si>
  <si>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</si>
  <si>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</si>
  <si>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</si>
  <si>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</si>
  <si>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</si>
  <si>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</si>
  <si>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</si>
  <si>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</si>
  <si>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</si>
  <si>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</si>
  <si>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</si>
  <si>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</si>
  <si>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</si>
  <si>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</si>
  <si>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</si>
  <si>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</si>
  <si>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</si>
  <si>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</si>
  <si>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</si>
  <si>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</si>
  <si>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</si>
  <si>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</si>
  <si>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</si>
  <si>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</si>
  <si>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</si>
  <si>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</si>
  <si>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</si>
  <si>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</si>
  <si>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</si>
  <si>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</si>
  <si>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</si>
  <si>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</si>
  <si>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</si>
  <si>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</si>
  <si>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</si>
  <si>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</si>
  <si>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</si>
  <si>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</si>
  <si>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</si>
  <si>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</si>
  <si>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</si>
  <si>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</si>
  <si>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</si>
  <si>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</si>
  <si>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</si>
  <si>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</si>
  <si>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</si>
  <si>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</si>
  <si>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</si>
  <si>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</si>
  <si>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</si>
  <si>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</si>
  <si>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</si>
  <si>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</si>
  <si>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</si>
  <si>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</si>
  <si>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</si>
  <si>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</si>
  <si>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</si>
  <si>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</si>
  <si>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</si>
  <si>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</si>
  <si>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</si>
  <si>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</si>
  <si>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</si>
  <si>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</si>
  <si>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</si>
  <si>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</si>
  <si>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</si>
  <si>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</si>
  <si>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</si>
  <si>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</si>
  <si>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</si>
  <si>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</si>
  <si>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</si>
  <si>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</si>
  <si>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</si>
  <si>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</si>
  <si>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</si>
  <si>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</si>
  <si>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</si>
  <si>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</si>
  <si>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</si>
  <si>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</si>
  <si>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</si>
  <si>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</si>
  <si>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</si>
  <si>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</si>
  <si>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</si>
  <si>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</si>
  <si>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</si>
  <si>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</si>
  <si>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</si>
  <si>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</si>
  <si>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</si>
  <si>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</si>
  <si>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</si>
  <si>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</si>
  <si>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</si>
  <si>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</si>
  <si>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</si>
  <si>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</si>
  <si>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</si>
  <si>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</si>
  <si>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</si>
  <si>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</si>
  <si>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</si>
  <si>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</si>
  <si>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</si>
  <si>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</si>
  <si>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</si>
  <si>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</si>
  <si>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</si>
  <si>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</si>
  <si>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</si>
  <si>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</si>
  <si>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</si>
  <si>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</si>
  <si>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</si>
  <si>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</si>
  <si>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</si>
  <si>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</si>
  <si>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</si>
  <si>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</si>
  <si>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</si>
  <si>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</si>
  <si>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</si>
  <si>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</si>
  <si>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</si>
  <si>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</si>
  <si>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</si>
  <si>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</si>
  <si>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</si>
  <si>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</si>
  <si>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</si>
  <si>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</si>
  <si>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</si>
  <si>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</si>
  <si>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</si>
  <si>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</si>
  <si>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</si>
  <si>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</si>
  <si>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</si>
  <si>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</si>
  <si>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</si>
  <si>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</si>
  <si>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</si>
  <si>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</si>
  <si>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</si>
  <si>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</si>
  <si>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</si>
  <si>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</si>
  <si>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</si>
  <si>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</si>
  <si>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</si>
  <si>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</si>
  <si>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</si>
  <si>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</si>
  <si>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</si>
  <si>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</si>
  <si>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</si>
  <si>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</si>
  <si>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</si>
  <si>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</si>
  <si>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</si>
  <si>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</si>
  <si>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</si>
  <si>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</si>
  <si>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</si>
  <si>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</si>
  <si>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</si>
  <si>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</si>
  <si>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</si>
  <si>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</si>
  <si>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</si>
  <si>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</si>
  <si>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</si>
  <si>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</si>
  <si>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</si>
  <si>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</si>
  <si>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</si>
  <si>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</si>
  <si>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</si>
  <si>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</si>
  <si>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</si>
  <si>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</si>
  <si>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</si>
  <si>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</si>
  <si>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</si>
  <si>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</si>
  <si>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</si>
  <si>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</si>
  <si>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</si>
  <si>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</si>
  <si>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</si>
  <si>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</si>
  <si>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</si>
  <si>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</si>
  <si>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</si>
  <si>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</si>
  <si>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</si>
  <si>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</si>
  <si>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</si>
  <si>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</si>
  <si>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</si>
  <si>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</si>
  <si>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</si>
  <si>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</si>
  <si>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</si>
  <si>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</si>
  <si>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</si>
  <si>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</si>
  <si>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</si>
  <si>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</si>
  <si>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</si>
  <si>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</si>
  <si>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</si>
  <si>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</si>
  <si>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</si>
  <si>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</si>
  <si>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</si>
  <si>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</si>
  <si>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</si>
  <si>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</si>
  <si>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</si>
  <si>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</si>
  <si>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</si>
  <si>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</si>
  <si>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</si>
  <si>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</si>
  <si>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</si>
  <si>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</si>
  <si>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</si>
  <si>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</si>
  <si>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</si>
  <si>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</si>
  <si>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</si>
  <si>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</si>
  <si>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</si>
  <si>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</si>
  <si>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</si>
  <si>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</si>
  <si>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</si>
  <si>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</si>
  <si>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</si>
  <si>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</si>
  <si>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</si>
  <si>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</si>
  <si>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</si>
  <si>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</si>
  <si>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</si>
  <si>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</si>
  <si>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</si>
  <si>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</si>
  <si>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</si>
  <si>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</si>
  <si>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</si>
  <si>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</si>
  <si>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</si>
  <si>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</si>
  <si>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</si>
  <si>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</si>
  <si>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</si>
  <si>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</si>
  <si>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</si>
  <si>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</si>
  <si>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</si>
  <si>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</si>
  <si>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</si>
  <si>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</si>
  <si>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</si>
  <si>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</si>
  <si>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</si>
  <si>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</si>
  <si>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</si>
  <si>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</si>
  <si>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</si>
  <si>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</si>
  <si>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</si>
  <si>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</si>
  <si>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</si>
  <si>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</si>
  <si>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</si>
  <si>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</si>
  <si>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</si>
  <si>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</si>
  <si>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</si>
  <si>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</si>
  <si>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</si>
  <si>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</si>
  <si>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</si>
  <si>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</si>
  <si>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</si>
  <si>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</si>
  <si>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</si>
  <si>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</si>
  <si>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</si>
  <si>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</si>
  <si>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</si>
  <si>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</si>
  <si>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</si>
  <si>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</si>
  <si>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</si>
  <si>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</si>
  <si>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</si>
  <si>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</si>
  <si>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</si>
  <si>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</si>
  <si>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</si>
  <si>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</si>
  <si>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</si>
  <si>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</si>
  <si>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</si>
  <si>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</si>
  <si>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</si>
  <si>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</si>
  <si>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</si>
  <si>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</si>
  <si>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</si>
  <si>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</si>
  <si>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</si>
  <si>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</si>
  <si>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</si>
  <si>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</si>
  <si>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</si>
  <si>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</si>
  <si>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</si>
  <si>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</si>
  <si>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</si>
  <si>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</si>
  <si>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</si>
  <si>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</si>
  <si>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</si>
  <si>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</si>
  <si>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</si>
  <si>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</si>
  <si>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</si>
  <si>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</si>
  <si>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</si>
  <si>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</si>
  <si>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</si>
  <si>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</si>
  <si>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</si>
  <si>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</si>
  <si>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</si>
  <si>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</si>
  <si>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</si>
  <si>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SATNICA ĐAKOVAČKA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</si>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</sst>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1977741.7399999998</v>
      </c>
      <c r="D2" s="7">
        <f>'PR-RAS'!E6</f>
        <v>2248882.79</v>
      </c>
      <c r="E2" s="7">
        <v>0</v>
      </c>
      <c r="F2" s="7">
        <v>0</v>
      </c>
      <c r="G2" s="8">
        <f t="shared" ref="G2:G274" si="0">(B2/1000)*(C2*1+D2*2)</f>
        <v>6475.5073200000006</v>
      </c>
      <c r="H2" s="8">
        <f t="shared" ref="H2:H274" si="1">ABS(C2-ROUND(C2,0))+ABS(D2-ROUND(D2,0))</f>
        <v>0.47000000020489097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462258.27999999997</v>
      </c>
      <c r="D3" s="2">
        <f>'PR-RAS'!E7</f>
        <v>503642.84</v>
      </c>
      <c r="E3" s="2">
        <v>0</v>
      </c>
      <c r="F3" s="2">
        <v>0</v>
      </c>
      <c r="G3" s="3">
        <f t="shared" si="0"/>
        <v>2939.0879199999999</v>
      </c>
      <c r="H3" s="3">
        <f t="shared" si="1"/>
        <v>0.43999999994412065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398446.32</v>
      </c>
      <c r="D4" s="2">
        <f>'PR-RAS'!E8</f>
        <v>466208.08</v>
      </c>
      <c r="E4" s="2">
        <v>0</v>
      </c>
      <c r="F4" s="2">
        <v>0</v>
      </c>
      <c r="G4" s="3">
        <f t="shared" si="0"/>
        <v>3992.5874400000002</v>
      </c>
      <c r="H4" s="3">
        <f t="shared" si="1"/>
        <v>0.40000000002328306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407600.08</v>
      </c>
      <c r="D5" s="2">
        <f>'PR-RAS'!E9</f>
        <v>466208.08</v>
      </c>
      <c r="E5" s="2">
        <v>0</v>
      </c>
      <c r="F5" s="2">
        <v>0</v>
      </c>
      <c r="G5" s="3">
        <f t="shared" si="0"/>
        <v>5360.0649599999997</v>
      </c>
      <c r="H5" s="3">
        <f t="shared" si="1"/>
        <v>0.16000000003259629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9153.76</v>
      </c>
      <c r="D11" s="2">
        <f>'PR-RAS'!E15</f>
        <v>0</v>
      </c>
      <c r="E11" s="2">
        <v>0</v>
      </c>
      <c r="F11" s="2">
        <v>0</v>
      </c>
      <c r="G11" s="3">
        <f t="shared" si="0"/>
        <v>91.537599999999998</v>
      </c>
      <c r="H11" s="3">
        <f t="shared" si="1"/>
        <v>0.23999999999978172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61899.42</v>
      </c>
      <c r="D19" s="2">
        <f>'PR-RAS'!E23</f>
        <v>35469.050000000003</v>
      </c>
      <c r="E19" s="2">
        <v>0</v>
      </c>
      <c r="F19" s="2">
        <v>0</v>
      </c>
      <c r="G19" s="3">
        <f t="shared" si="0"/>
        <v>2391.0753600000003</v>
      </c>
      <c r="H19" s="3">
        <f t="shared" si="1"/>
        <v>0.47000000000116415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807.36</v>
      </c>
      <c r="E20" s="2">
        <v>0</v>
      </c>
      <c r="F20" s="2">
        <v>0</v>
      </c>
      <c r="G20" s="3">
        <f t="shared" si="0"/>
        <v>30.679680000000001</v>
      </c>
      <c r="H20" s="3">
        <f t="shared" si="1"/>
        <v>0.36000000000001364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61899.42</v>
      </c>
      <c r="D23" s="2">
        <f>'PR-RAS'!E27</f>
        <v>34661.69</v>
      </c>
      <c r="E23" s="2">
        <v>0</v>
      </c>
      <c r="F23" s="2">
        <v>0</v>
      </c>
      <c r="G23" s="3">
        <f t="shared" si="0"/>
        <v>2886.9015999999997</v>
      </c>
      <c r="H23" s="3">
        <f t="shared" si="1"/>
        <v>0.72999999999592546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1912.54</v>
      </c>
      <c r="D25" s="2">
        <f>'PR-RAS'!E29</f>
        <v>1965.71</v>
      </c>
      <c r="E25" s="2">
        <v>0</v>
      </c>
      <c r="F25" s="2">
        <v>0</v>
      </c>
      <c r="G25" s="3">
        <f t="shared" si="0"/>
        <v>140.25504000000001</v>
      </c>
      <c r="H25" s="3">
        <f t="shared" si="1"/>
        <v>0.75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1792.37</v>
      </c>
      <c r="D27" s="2">
        <f>'PR-RAS'!E31</f>
        <v>1965.71</v>
      </c>
      <c r="E27" s="2">
        <v>0</v>
      </c>
      <c r="F27" s="2">
        <v>0</v>
      </c>
      <c r="G27" s="3">
        <f t="shared" si="0"/>
        <v>148.81853999999998</v>
      </c>
      <c r="H27" s="3">
        <f t="shared" si="1"/>
        <v>0.65999999999985448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120.17</v>
      </c>
      <c r="D29" s="2">
        <f>'PR-RAS'!E33</f>
        <v>0</v>
      </c>
      <c r="E29" s="2">
        <v>0</v>
      </c>
      <c r="F29" s="2">
        <v>0</v>
      </c>
      <c r="G29" s="3">
        <f t="shared" si="0"/>
        <v>3.36476</v>
      </c>
      <c r="H29" s="3">
        <f t="shared" si="1"/>
        <v>0.17000000000000171</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786650.88</v>
      </c>
      <c r="D45" s="2">
        <f>'PR-RAS'!E49</f>
        <v>1041095.55</v>
      </c>
      <c r="E45" s="2">
        <v>0</v>
      </c>
      <c r="F45" s="2">
        <v>0</v>
      </c>
      <c r="G45" s="3">
        <f t="shared" si="0"/>
        <v>126229.04711999999</v>
      </c>
      <c r="H45" s="3">
        <f t="shared" si="1"/>
        <v>0.56999999994877726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664740.88</v>
      </c>
      <c r="D54" s="2">
        <f>'PR-RAS'!E58</f>
        <v>293744.57</v>
      </c>
      <c r="E54" s="2">
        <v>0</v>
      </c>
      <c r="F54" s="2">
        <v>0</v>
      </c>
      <c r="G54" s="3">
        <f t="shared" si="0"/>
        <v>66368.191059999997</v>
      </c>
      <c r="H54" s="3">
        <f t="shared" si="1"/>
        <v>0.54999999998835847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554666.48</v>
      </c>
      <c r="D55" s="2">
        <f>'PR-RAS'!E59</f>
        <v>76319.25</v>
      </c>
      <c r="E55" s="2">
        <v>0</v>
      </c>
      <c r="F55" s="2">
        <v>0</v>
      </c>
      <c r="G55" s="3">
        <f t="shared" si="0"/>
        <v>38194.468919999999</v>
      </c>
      <c r="H55" s="3">
        <f t="shared" si="1"/>
        <v>0.72999999998137355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110074.4</v>
      </c>
      <c r="D56" s="2">
        <f>'PR-RAS'!E60</f>
        <v>217425.32</v>
      </c>
      <c r="E56" s="2">
        <v>0</v>
      </c>
      <c r="F56" s="2">
        <v>0</v>
      </c>
      <c r="G56" s="3">
        <f t="shared" si="0"/>
        <v>29970.877200000003</v>
      </c>
      <c r="H56" s="3">
        <f t="shared" si="1"/>
        <v>0.72000000000116415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5760</v>
      </c>
      <c r="D57" s="2">
        <f>'PR-RAS'!E61</f>
        <v>156619</v>
      </c>
      <c r="E57" s="2">
        <v>0</v>
      </c>
      <c r="F57" s="2">
        <v>0</v>
      </c>
      <c r="G57" s="3">
        <f t="shared" si="0"/>
        <v>17863.887999999999</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5760</v>
      </c>
      <c r="D59" s="2">
        <f>'PR-RAS'!E63</f>
        <v>156619</v>
      </c>
      <c r="E59" s="2">
        <v>0</v>
      </c>
      <c r="F59" s="2">
        <v>0</v>
      </c>
      <c r="G59" s="3">
        <f t="shared" si="0"/>
        <v>18501.884000000002</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440810.66</v>
      </c>
      <c r="E60" s="2">
        <v>0</v>
      </c>
      <c r="F60" s="2">
        <v>0</v>
      </c>
      <c r="G60" s="3">
        <f t="shared" si="0"/>
        <v>52015.657879999992</v>
      </c>
      <c r="H60" s="3">
        <f t="shared" si="1"/>
        <v>0.34000000002561137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440810.66</v>
      </c>
      <c r="E63" s="2">
        <v>0</v>
      </c>
      <c r="F63" s="2">
        <v>0</v>
      </c>
      <c r="G63" s="3">
        <f>(B63/1000)*(C63*1+D63*2)</f>
        <v>54660.521839999994</v>
      </c>
      <c r="H63" s="3">
        <f>ABS(C63-ROUND(C63,0))+ABS(D63-ROUND(D63,0))</f>
        <v>0.34000000002561137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116150</v>
      </c>
      <c r="D70" s="2">
        <f>'PR-RAS'!E74</f>
        <v>149921.32</v>
      </c>
      <c r="E70" s="2">
        <v>0</v>
      </c>
      <c r="F70" s="2">
        <v>0</v>
      </c>
      <c r="G70" s="3">
        <f t="shared" si="0"/>
        <v>28703.492160000002</v>
      </c>
      <c r="H70" s="3">
        <f t="shared" si="1"/>
        <v>0.32000000000698492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84150</v>
      </c>
      <c r="D71" s="2">
        <f>'PR-RAS'!E75</f>
        <v>149921.32</v>
      </c>
      <c r="E71" s="2">
        <v>0</v>
      </c>
      <c r="F71" s="2">
        <v>0</v>
      </c>
      <c r="G71" s="3">
        <f t="shared" si="0"/>
        <v>26879.484800000002</v>
      </c>
      <c r="H71" s="3">
        <f t="shared" si="1"/>
        <v>0.32000000000698492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32000</v>
      </c>
      <c r="D72" s="2">
        <f>'PR-RAS'!E76</f>
        <v>0</v>
      </c>
      <c r="E72" s="2">
        <v>0</v>
      </c>
      <c r="F72" s="2">
        <v>0</v>
      </c>
      <c r="G72" s="3">
        <f t="shared" si="0"/>
        <v>2272</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132110.62</v>
      </c>
      <c r="D78" s="2">
        <f>'PR-RAS'!E82</f>
        <v>149442.76</v>
      </c>
      <c r="E78" s="2">
        <v>0</v>
      </c>
      <c r="F78" s="2">
        <v>0</v>
      </c>
      <c r="G78" s="3">
        <f t="shared" si="0"/>
        <v>33186.70278</v>
      </c>
      <c r="H78" s="3">
        <f t="shared" si="1"/>
        <v>0.61999999999534339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132110.62</v>
      </c>
      <c r="D87" s="2">
        <f>'PR-RAS'!E91</f>
        <v>149442.76</v>
      </c>
      <c r="E87" s="2">
        <v>0</v>
      </c>
      <c r="F87" s="2">
        <v>0</v>
      </c>
      <c r="G87" s="3">
        <f t="shared" si="0"/>
        <v>37065.668039999997</v>
      </c>
      <c r="H87" s="3">
        <f t="shared" si="1"/>
        <v>0.61999999999534339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123219.23</v>
      </c>
      <c r="D89" s="2">
        <f>'PR-RAS'!E93</f>
        <v>141862.12</v>
      </c>
      <c r="E89" s="2">
        <v>0</v>
      </c>
      <c r="F89" s="2">
        <v>0</v>
      </c>
      <c r="G89" s="3">
        <f t="shared" si="0"/>
        <v>35811.025359999992</v>
      </c>
      <c r="H89" s="3">
        <f t="shared" si="1"/>
        <v>0.34999999999126885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8891.39</v>
      </c>
      <c r="D93" s="2">
        <f>'PR-RAS'!E97</f>
        <v>7580.64</v>
      </c>
      <c r="E93" s="2">
        <v>0</v>
      </c>
      <c r="F93" s="2">
        <v>0</v>
      </c>
      <c r="G93" s="3">
        <f t="shared" si="0"/>
        <v>2212.84564</v>
      </c>
      <c r="H93" s="3">
        <f t="shared" si="1"/>
        <v>0.74999999999909051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576480.44999999995</v>
      </c>
      <c r="D102" s="2">
        <f>'PR-RAS'!E106</f>
        <v>554701.64</v>
      </c>
      <c r="E102" s="2">
        <v>0</v>
      </c>
      <c r="F102" s="2">
        <v>0</v>
      </c>
      <c r="G102" s="3">
        <f t="shared" si="0"/>
        <v>170274.25673000002</v>
      </c>
      <c r="H102" s="3">
        <f t="shared" si="1"/>
        <v>0.80999999993946403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51646.46</v>
      </c>
      <c r="D108" s="2">
        <f>'PR-RAS'!E112</f>
        <v>44949.14</v>
      </c>
      <c r="E108" s="2">
        <v>0</v>
      </c>
      <c r="F108" s="2">
        <v>0</v>
      </c>
      <c r="G108" s="3">
        <f t="shared" si="0"/>
        <v>15145.287179999999</v>
      </c>
      <c r="H108" s="3">
        <f t="shared" si="1"/>
        <v>0.59999999999854481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27.37</v>
      </c>
      <c r="D110" s="2">
        <f>'PR-RAS'!E114</f>
        <v>0</v>
      </c>
      <c r="E110" s="2">
        <v>0</v>
      </c>
      <c r="F110" s="2">
        <v>0</v>
      </c>
      <c r="G110" s="3">
        <f t="shared" si="0"/>
        <v>2.98333</v>
      </c>
      <c r="H110" s="3">
        <f t="shared" si="1"/>
        <v>0.37000000000000099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27236.62</v>
      </c>
      <c r="D111" s="2">
        <f>'PR-RAS'!E115</f>
        <v>16185.43</v>
      </c>
      <c r="E111" s="2">
        <v>0</v>
      </c>
      <c r="F111" s="2">
        <v>0</v>
      </c>
      <c r="G111" s="3">
        <f t="shared" si="0"/>
        <v>6556.8227999999999</v>
      </c>
      <c r="H111" s="3">
        <f t="shared" si="1"/>
        <v>0.81000000000130967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24382.47</v>
      </c>
      <c r="D113" s="2">
        <f>'PR-RAS'!E117</f>
        <v>28763.71</v>
      </c>
      <c r="E113" s="2">
        <v>0</v>
      </c>
      <c r="F113" s="2">
        <v>0</v>
      </c>
      <c r="G113" s="3">
        <f t="shared" si="0"/>
        <v>9173.9076800000003</v>
      </c>
      <c r="H113" s="3">
        <f t="shared" si="1"/>
        <v>0.76000000000203727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524833.99</v>
      </c>
      <c r="D116" s="2">
        <f>'PR-RAS'!E120</f>
        <v>509752.5</v>
      </c>
      <c r="E116" s="2">
        <v>0</v>
      </c>
      <c r="F116" s="2">
        <v>0</v>
      </c>
      <c r="G116" s="3">
        <f t="shared" si="0"/>
        <v>177598.98385000002</v>
      </c>
      <c r="H116" s="3">
        <f t="shared" si="1"/>
        <v>0.51000000000931323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13689.4</v>
      </c>
      <c r="D117" s="2">
        <f>'PR-RAS'!E121</f>
        <v>0</v>
      </c>
      <c r="E117" s="2">
        <v>0</v>
      </c>
      <c r="F117" s="2">
        <v>0</v>
      </c>
      <c r="G117" s="3">
        <f t="shared" si="0"/>
        <v>1587.9703999999999</v>
      </c>
      <c r="H117" s="3">
        <f t="shared" si="1"/>
        <v>0.3999999999996362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506568.59</v>
      </c>
      <c r="D118" s="2">
        <f>'PR-RAS'!E122</f>
        <v>506842.5</v>
      </c>
      <c r="E118" s="2">
        <v>0</v>
      </c>
      <c r="F118" s="2">
        <v>0</v>
      </c>
      <c r="G118" s="3">
        <f t="shared" si="0"/>
        <v>177869.67003000001</v>
      </c>
      <c r="H118" s="3">
        <f t="shared" si="1"/>
        <v>0.90999999997438863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4576</v>
      </c>
      <c r="D119" s="2">
        <f>'PR-RAS'!E123</f>
        <v>2910</v>
      </c>
      <c r="E119" s="2">
        <v>0</v>
      </c>
      <c r="F119" s="2">
        <v>0</v>
      </c>
      <c r="G119" s="3">
        <f t="shared" si="0"/>
        <v>1226.7279999999998</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20241.509999999998</v>
      </c>
      <c r="D121" s="2">
        <f>'PR-RAS'!E125</f>
        <v>0</v>
      </c>
      <c r="E121" s="2">
        <v>0</v>
      </c>
      <c r="F121" s="2">
        <v>0</v>
      </c>
      <c r="G121" s="3">
        <f t="shared" si="0"/>
        <v>2428.9811999999997</v>
      </c>
      <c r="H121" s="3">
        <f t="shared" si="1"/>
        <v>0.49000000000160071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20241.509999999998</v>
      </c>
      <c r="D122" s="2">
        <f>'PR-RAS'!E126</f>
        <v>0</v>
      </c>
      <c r="E122" s="2">
        <v>0</v>
      </c>
      <c r="F122" s="2">
        <v>0</v>
      </c>
      <c r="G122" s="3">
        <f t="shared" si="0"/>
        <v>2449.2227099999996</v>
      </c>
      <c r="H122" s="3">
        <f t="shared" si="1"/>
        <v>0.49000000000160071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20241.509999999998</v>
      </c>
      <c r="D124" s="2">
        <f>'PR-RAS'!E128</f>
        <v>0</v>
      </c>
      <c r="E124" s="2">
        <v>0</v>
      </c>
      <c r="F124" s="2">
        <v>0</v>
      </c>
      <c r="G124" s="3">
        <f t="shared" si="0"/>
        <v>2489.7057299999997</v>
      </c>
      <c r="H124" s="3">
        <f t="shared" si="1"/>
        <v>0.49000000000160071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989941.97</v>
      </c>
      <c r="D148" s="2">
        <f>'PR-RAS'!E152</f>
        <v>1232735.8400000001</v>
      </c>
      <c r="E148" s="2">
        <v>0</v>
      </c>
      <c r="F148" s="2">
        <v>0</v>
      </c>
      <c r="G148" s="3">
        <f t="shared" si="0"/>
        <v>507945.80655000004</v>
      </c>
      <c r="H148" s="3">
        <f t="shared" si="1"/>
        <v>0.18999999994412065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347052.22</v>
      </c>
      <c r="D149" s="2">
        <f>'PR-RAS'!E153</f>
        <v>449272.17000000004</v>
      </c>
      <c r="E149" s="2">
        <v>0</v>
      </c>
      <c r="F149" s="2">
        <v>0</v>
      </c>
      <c r="G149" s="3">
        <f t="shared" si="0"/>
        <v>184348.29087999999</v>
      </c>
      <c r="H149" s="3">
        <f t="shared" si="1"/>
        <v>0.39000000001396984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287401.71999999997</v>
      </c>
      <c r="D150" s="2">
        <f>'PR-RAS'!E154</f>
        <v>373394.46</v>
      </c>
      <c r="E150" s="2">
        <v>0</v>
      </c>
      <c r="F150" s="2">
        <v>0</v>
      </c>
      <c r="G150" s="3">
        <f t="shared" si="0"/>
        <v>154094.40536</v>
      </c>
      <c r="H150" s="3">
        <f t="shared" si="1"/>
        <v>0.74000000004889444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287401.71999999997</v>
      </c>
      <c r="D151" s="2">
        <f>'PR-RAS'!E155</f>
        <v>373394.46</v>
      </c>
      <c r="E151" s="2">
        <v>0</v>
      </c>
      <c r="F151" s="2">
        <v>0</v>
      </c>
      <c r="G151" s="3">
        <f t="shared" si="0"/>
        <v>155128.59599999999</v>
      </c>
      <c r="H151" s="3">
        <f t="shared" si="1"/>
        <v>0.74000000004889444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16743.71</v>
      </c>
      <c r="D155" s="2">
        <f>'PR-RAS'!E159</f>
        <v>16930</v>
      </c>
      <c r="E155" s="2">
        <v>0</v>
      </c>
      <c r="F155" s="2">
        <v>0</v>
      </c>
      <c r="G155" s="3">
        <f t="shared" si="0"/>
        <v>7792.9713400000001</v>
      </c>
      <c r="H155" s="3">
        <f t="shared" si="1"/>
        <v>0.29000000000087311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42906.79</v>
      </c>
      <c r="D156" s="2">
        <f>'PR-RAS'!E160</f>
        <v>58947.71</v>
      </c>
      <c r="E156" s="2">
        <v>0</v>
      </c>
      <c r="F156" s="2">
        <v>0</v>
      </c>
      <c r="G156" s="3">
        <f t="shared" si="0"/>
        <v>24924.342549999998</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42906.79</v>
      </c>
      <c r="D158" s="2">
        <f>'PR-RAS'!E162</f>
        <v>58947.71</v>
      </c>
      <c r="E158" s="2">
        <v>0</v>
      </c>
      <c r="F158" s="2">
        <v>0</v>
      </c>
      <c r="G158" s="3">
        <f t="shared" si="0"/>
        <v>25245.946969999997</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389469.18999999994</v>
      </c>
      <c r="D160" s="2">
        <f>'PR-RAS'!E164</f>
        <v>513365.61000000004</v>
      </c>
      <c r="E160" s="2">
        <v>0</v>
      </c>
      <c r="F160" s="2">
        <v>0</v>
      </c>
      <c r="G160" s="3">
        <f t="shared" si="0"/>
        <v>225175.86519000004</v>
      </c>
      <c r="H160" s="3">
        <f t="shared" si="1"/>
        <v>0.57999999989988282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20176.03</v>
      </c>
      <c r="D161" s="2">
        <f>'PR-RAS'!E165</f>
        <v>21180.32</v>
      </c>
      <c r="E161" s="2">
        <v>0</v>
      </c>
      <c r="F161" s="2">
        <v>0</v>
      </c>
      <c r="G161" s="3">
        <f t="shared" si="0"/>
        <v>10005.867200000001</v>
      </c>
      <c r="H161" s="3">
        <f t="shared" si="1"/>
        <v>0.34999999999854481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9731.1299999999992</v>
      </c>
      <c r="D162" s="2">
        <f>'PR-RAS'!E166</f>
        <v>9478.02</v>
      </c>
      <c r="E162" s="2">
        <v>0</v>
      </c>
      <c r="F162" s="2">
        <v>0</v>
      </c>
      <c r="G162" s="3">
        <f t="shared" si="0"/>
        <v>4618.6343699999998</v>
      </c>
      <c r="H162" s="3">
        <f t="shared" si="1"/>
        <v>0.1499999999996362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2167.61</v>
      </c>
      <c r="D163" s="2">
        <f>'PR-RAS'!E167</f>
        <v>3160.37</v>
      </c>
      <c r="E163" s="2">
        <v>0</v>
      </c>
      <c r="F163" s="2">
        <v>0</v>
      </c>
      <c r="G163" s="3">
        <f t="shared" si="0"/>
        <v>1375.1127000000001</v>
      </c>
      <c r="H163" s="3">
        <f t="shared" si="1"/>
        <v>0.75999999999976353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4461.29</v>
      </c>
      <c r="D164" s="2">
        <f>'PR-RAS'!E168</f>
        <v>4725.93</v>
      </c>
      <c r="E164" s="2">
        <v>0</v>
      </c>
      <c r="F164" s="2">
        <v>0</v>
      </c>
      <c r="G164" s="3">
        <f t="shared" si="0"/>
        <v>2267.8434500000003</v>
      </c>
      <c r="H164" s="3">
        <f t="shared" si="1"/>
        <v>0.35999999999967258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3816</v>
      </c>
      <c r="D165" s="2">
        <f>'PR-RAS'!E169</f>
        <v>3816</v>
      </c>
      <c r="E165" s="2">
        <v>0</v>
      </c>
      <c r="F165" s="2">
        <v>0</v>
      </c>
      <c r="G165" s="3">
        <f t="shared" si="0"/>
        <v>1877.472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65364.609999999993</v>
      </c>
      <c r="D166" s="2">
        <f>'PR-RAS'!E170</f>
        <v>86415.63</v>
      </c>
      <c r="E166" s="2">
        <v>0</v>
      </c>
      <c r="F166" s="2">
        <v>0</v>
      </c>
      <c r="G166" s="3">
        <f t="shared" si="0"/>
        <v>39302.318550000004</v>
      </c>
      <c r="H166" s="3">
        <f t="shared" si="1"/>
        <v>0.76000000000203727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11782.15</v>
      </c>
      <c r="D167" s="2">
        <f>'PR-RAS'!E171</f>
        <v>14352.95</v>
      </c>
      <c r="E167" s="2">
        <v>0</v>
      </c>
      <c r="F167" s="2">
        <v>0</v>
      </c>
      <c r="G167" s="3">
        <f t="shared" si="0"/>
        <v>6721.0163000000011</v>
      </c>
      <c r="H167" s="3">
        <f t="shared" si="1"/>
        <v>0.19999999999890861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14134.54</v>
      </c>
      <c r="D168" s="2">
        <f>'PR-RAS'!E172</f>
        <v>21646.73</v>
      </c>
      <c r="E168" s="2">
        <v>0</v>
      </c>
      <c r="F168" s="2">
        <v>0</v>
      </c>
      <c r="G168" s="3">
        <f t="shared" si="0"/>
        <v>9590.4760000000006</v>
      </c>
      <c r="H168" s="3">
        <f t="shared" si="1"/>
        <v>0.72999999999956344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29719.119999999999</v>
      </c>
      <c r="D169" s="2">
        <f>'PR-RAS'!E173</f>
        <v>36706.370000000003</v>
      </c>
      <c r="E169" s="2">
        <v>0</v>
      </c>
      <c r="F169" s="2">
        <v>0</v>
      </c>
      <c r="G169" s="3">
        <f t="shared" si="0"/>
        <v>17326.152480000001</v>
      </c>
      <c r="H169" s="3">
        <f t="shared" si="1"/>
        <v>0.49000000000160071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7056.7</v>
      </c>
      <c r="D170" s="2">
        <f>'PR-RAS'!E174</f>
        <v>9713.41</v>
      </c>
      <c r="E170" s="2">
        <v>0</v>
      </c>
      <c r="F170" s="2">
        <v>0</v>
      </c>
      <c r="G170" s="3">
        <f t="shared" si="0"/>
        <v>4475.7148800000004</v>
      </c>
      <c r="H170" s="3">
        <f t="shared" si="1"/>
        <v>0.71000000000003638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2672.1</v>
      </c>
      <c r="D171" s="2">
        <f>'PR-RAS'!E175</f>
        <v>3996.17</v>
      </c>
      <c r="E171" s="2">
        <v>0</v>
      </c>
      <c r="F171" s="2">
        <v>0</v>
      </c>
      <c r="G171" s="3">
        <f t="shared" si="0"/>
        <v>1812.9548000000002</v>
      </c>
      <c r="H171" s="3">
        <f t="shared" si="1"/>
        <v>0.26999999999998181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251525.17999999996</v>
      </c>
      <c r="D174" s="2">
        <f>'PR-RAS'!E178</f>
        <v>315590.03000000003</v>
      </c>
      <c r="E174" s="2">
        <v>0</v>
      </c>
      <c r="F174" s="2">
        <v>0</v>
      </c>
      <c r="G174" s="3">
        <f t="shared" si="0"/>
        <v>152708.00652</v>
      </c>
      <c r="H174" s="3">
        <f t="shared" si="1"/>
        <v>0.20999999999185093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12308.13</v>
      </c>
      <c r="D175" s="2">
        <f>'PR-RAS'!E179</f>
        <v>10540.57</v>
      </c>
      <c r="E175" s="2">
        <v>0</v>
      </c>
      <c r="F175" s="2">
        <v>0</v>
      </c>
      <c r="G175" s="3">
        <f t="shared" si="0"/>
        <v>5809.7329799999989</v>
      </c>
      <c r="H175" s="3">
        <f t="shared" si="1"/>
        <v>0.55999999999949068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133982.96</v>
      </c>
      <c r="D176" s="2">
        <f>'PR-RAS'!E180</f>
        <v>199820</v>
      </c>
      <c r="E176" s="2">
        <v>0</v>
      </c>
      <c r="F176" s="2">
        <v>0</v>
      </c>
      <c r="G176" s="3">
        <f t="shared" si="0"/>
        <v>93384.017999999982</v>
      </c>
      <c r="H176" s="3">
        <f t="shared" si="1"/>
        <v>4.0000000008149073E-2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9399.2999999999993</v>
      </c>
      <c r="D177" s="2">
        <f>'PR-RAS'!E181</f>
        <v>12116.29</v>
      </c>
      <c r="E177" s="2">
        <v>0</v>
      </c>
      <c r="F177" s="2">
        <v>0</v>
      </c>
      <c r="G177" s="3">
        <f t="shared" si="0"/>
        <v>5919.2108800000005</v>
      </c>
      <c r="H177" s="3">
        <f t="shared" si="1"/>
        <v>0.59000000000014552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38163</v>
      </c>
      <c r="D178" s="2">
        <f>'PR-RAS'!E182</f>
        <v>38515.51</v>
      </c>
      <c r="E178" s="2">
        <v>0</v>
      </c>
      <c r="F178" s="2">
        <v>0</v>
      </c>
      <c r="G178" s="3">
        <f t="shared" si="0"/>
        <v>20389.341540000001</v>
      </c>
      <c r="H178" s="3">
        <f t="shared" si="1"/>
        <v>0.48999999999796273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12236.49</v>
      </c>
      <c r="D180" s="2">
        <f>'PR-RAS'!E184</f>
        <v>12806.08</v>
      </c>
      <c r="E180" s="2">
        <v>0</v>
      </c>
      <c r="F180" s="2">
        <v>0</v>
      </c>
      <c r="G180" s="3">
        <f t="shared" si="0"/>
        <v>6774.9083499999997</v>
      </c>
      <c r="H180" s="3">
        <f t="shared" si="1"/>
        <v>0.56999999999970896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25325.14</v>
      </c>
      <c r="D181" s="2">
        <f>'PR-RAS'!E185</f>
        <v>21834.3</v>
      </c>
      <c r="E181" s="2">
        <v>0</v>
      </c>
      <c r="F181" s="2">
        <v>0</v>
      </c>
      <c r="G181" s="3">
        <f t="shared" si="0"/>
        <v>12418.873199999998</v>
      </c>
      <c r="H181" s="3">
        <f t="shared" si="1"/>
        <v>0.43999999999869033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8191.57</v>
      </c>
      <c r="D182" s="2">
        <f>'PR-RAS'!E186</f>
        <v>10349.76</v>
      </c>
      <c r="E182" s="2">
        <v>0</v>
      </c>
      <c r="F182" s="2">
        <v>0</v>
      </c>
      <c r="G182" s="3">
        <f t="shared" si="0"/>
        <v>5229.2872900000002</v>
      </c>
      <c r="H182" s="3">
        <f t="shared" si="1"/>
        <v>0.67000000000007276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11918.59</v>
      </c>
      <c r="D183" s="2">
        <f>'PR-RAS'!E187</f>
        <v>9607.52</v>
      </c>
      <c r="E183" s="2">
        <v>0</v>
      </c>
      <c r="F183" s="2">
        <v>0</v>
      </c>
      <c r="G183" s="3">
        <f t="shared" si="0"/>
        <v>5666.3206600000003</v>
      </c>
      <c r="H183" s="3">
        <f t="shared" si="1"/>
        <v>0.88999999999941792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52403.369999999995</v>
      </c>
      <c r="D190" s="2">
        <f>'PR-RAS'!E194</f>
        <v>90179.63</v>
      </c>
      <c r="E190" s="2">
        <v>0</v>
      </c>
      <c r="F190" s="2">
        <v>0</v>
      </c>
      <c r="G190" s="3">
        <f t="shared" si="0"/>
        <v>43992.137070000004</v>
      </c>
      <c r="H190" s="3">
        <f t="shared" si="1"/>
        <v>0.73999999999068677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13527.99</v>
      </c>
      <c r="D191" s="2">
        <f>'PR-RAS'!E195</f>
        <v>21900.73</v>
      </c>
      <c r="E191" s="2">
        <v>0</v>
      </c>
      <c r="F191" s="2">
        <v>0</v>
      </c>
      <c r="G191" s="3">
        <f t="shared" si="0"/>
        <v>10892.595499999999</v>
      </c>
      <c r="H191" s="3">
        <f t="shared" si="1"/>
        <v>0.28000000000065484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7223.12</v>
      </c>
      <c r="D192" s="2">
        <f>'PR-RAS'!E196</f>
        <v>7470.65</v>
      </c>
      <c r="E192" s="2">
        <v>0</v>
      </c>
      <c r="F192" s="2">
        <v>0</v>
      </c>
      <c r="G192" s="3">
        <f t="shared" si="0"/>
        <v>4233.4042199999994</v>
      </c>
      <c r="H192" s="3">
        <f t="shared" si="1"/>
        <v>0.47000000000025466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22280.34</v>
      </c>
      <c r="D193" s="2">
        <f>'PR-RAS'!E197</f>
        <v>14005.59</v>
      </c>
      <c r="E193" s="2">
        <v>0</v>
      </c>
      <c r="F193" s="2">
        <v>0</v>
      </c>
      <c r="G193" s="3">
        <f t="shared" si="0"/>
        <v>9655.9718400000002</v>
      </c>
      <c r="H193" s="3">
        <f t="shared" si="1"/>
        <v>0.75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2495.5300000000002</v>
      </c>
      <c r="D194" s="2">
        <f>'PR-RAS'!E198</f>
        <v>2492.9</v>
      </c>
      <c r="E194" s="2">
        <v>0</v>
      </c>
      <c r="F194" s="2">
        <v>0</v>
      </c>
      <c r="G194" s="3">
        <f t="shared" si="0"/>
        <v>1443.89669</v>
      </c>
      <c r="H194" s="3">
        <f t="shared" si="1"/>
        <v>0.56999999999970896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232.62</v>
      </c>
      <c r="D195" s="2">
        <f>'PR-RAS'!E199</f>
        <v>7149.93</v>
      </c>
      <c r="E195" s="2">
        <v>0</v>
      </c>
      <c r="F195" s="2">
        <v>0</v>
      </c>
      <c r="G195" s="3">
        <f t="shared" si="0"/>
        <v>2819.3011200000005</v>
      </c>
      <c r="H195" s="3">
        <f t="shared" si="1"/>
        <v>0.44999999999970441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6643.77</v>
      </c>
      <c r="D197" s="2">
        <f>'PR-RAS'!E201</f>
        <v>37159.83</v>
      </c>
      <c r="E197" s="2">
        <v>0</v>
      </c>
      <c r="F197" s="2">
        <v>0</v>
      </c>
      <c r="G197" s="3">
        <f t="shared" si="0"/>
        <v>15868.832280000002</v>
      </c>
      <c r="H197" s="3">
        <f t="shared" si="1"/>
        <v>0.39999999999781721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17902.86</v>
      </c>
      <c r="D198" s="2">
        <f>'PR-RAS'!E202</f>
        <v>16545.099999999999</v>
      </c>
      <c r="E198" s="2">
        <v>0</v>
      </c>
      <c r="F198" s="2">
        <v>0</v>
      </c>
      <c r="G198" s="3">
        <f t="shared" si="0"/>
        <v>10045.632820000001</v>
      </c>
      <c r="H198" s="3">
        <f t="shared" si="1"/>
        <v>0.23999999999796273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13412.5</v>
      </c>
      <c r="D204" s="2">
        <f>'PR-RAS'!E208</f>
        <v>12095.87</v>
      </c>
      <c r="E204" s="2">
        <v>0</v>
      </c>
      <c r="F204" s="2">
        <v>0</v>
      </c>
      <c r="G204" s="3">
        <f t="shared" si="0"/>
        <v>7633.6607200000017</v>
      </c>
      <c r="H204" s="3">
        <f t="shared" si="1"/>
        <v>0.62999999999919964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13412.5</v>
      </c>
      <c r="D206" s="2">
        <f>'PR-RAS'!E210</f>
        <v>12095.87</v>
      </c>
      <c r="E206" s="2">
        <v>0</v>
      </c>
      <c r="F206" s="2">
        <v>0</v>
      </c>
      <c r="G206" s="3">
        <f t="shared" si="0"/>
        <v>7708.869200000001</v>
      </c>
      <c r="H206" s="3">
        <f t="shared" si="1"/>
        <v>0.62999999999919964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4490.3600000000006</v>
      </c>
      <c r="D212" s="2">
        <f>'PR-RAS'!E216</f>
        <v>4449.2299999999996</v>
      </c>
      <c r="E212" s="2">
        <v>0</v>
      </c>
      <c r="F212" s="2">
        <v>0</v>
      </c>
      <c r="G212" s="3">
        <f t="shared" si="0"/>
        <v>2825.0410199999997</v>
      </c>
      <c r="H212" s="3">
        <f t="shared" si="1"/>
        <v>0.59000000000014552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3171.82</v>
      </c>
      <c r="D213" s="2">
        <f>'PR-RAS'!E217</f>
        <v>4037.29</v>
      </c>
      <c r="E213" s="2">
        <v>0</v>
      </c>
      <c r="F213" s="2">
        <v>0</v>
      </c>
      <c r="G213" s="3">
        <f t="shared" si="0"/>
        <v>2384.2367999999997</v>
      </c>
      <c r="H213" s="3">
        <f t="shared" si="1"/>
        <v>0.46999999999979991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1318.54</v>
      </c>
      <c r="D216" s="2">
        <f>'PR-RAS'!E220</f>
        <v>411.94</v>
      </c>
      <c r="E216" s="2">
        <v>0</v>
      </c>
      <c r="F216" s="2">
        <v>0</v>
      </c>
      <c r="G216" s="3">
        <f t="shared" si="0"/>
        <v>460.62029999999999</v>
      </c>
      <c r="H216" s="3">
        <f t="shared" si="1"/>
        <v>0.52000000000003865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87.5</v>
      </c>
      <c r="D217" s="2">
        <f>'PR-RAS'!E221</f>
        <v>0</v>
      </c>
      <c r="E217" s="2">
        <v>0</v>
      </c>
      <c r="F217" s="2">
        <v>0</v>
      </c>
      <c r="G217" s="3">
        <f t="shared" si="0"/>
        <v>18.899999999999999</v>
      </c>
      <c r="H217" s="3">
        <f t="shared" si="1"/>
        <v>0.5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87.5</v>
      </c>
      <c r="D221" s="2">
        <f>'PR-RAS'!E225</f>
        <v>0</v>
      </c>
      <c r="E221" s="2">
        <v>0</v>
      </c>
      <c r="F221" s="2">
        <v>0</v>
      </c>
      <c r="G221" s="3">
        <f t="shared" si="0"/>
        <v>19.25</v>
      </c>
      <c r="H221" s="3">
        <f t="shared" si="1"/>
        <v>0.5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87.5</v>
      </c>
      <c r="D224" s="2">
        <f>'PR-RAS'!E228</f>
        <v>0</v>
      </c>
      <c r="E224" s="2">
        <v>0</v>
      </c>
      <c r="F224" s="2">
        <v>0</v>
      </c>
      <c r="G224" s="3">
        <f t="shared" si="0"/>
        <v>19.512499999999999</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82503.64</v>
      </c>
      <c r="D258" s="2">
        <f>'PR-RAS'!E262</f>
        <v>96937.71</v>
      </c>
      <c r="E258" s="2">
        <v>0</v>
      </c>
      <c r="F258" s="2">
        <v>0</v>
      </c>
      <c r="G258" s="3">
        <f t="shared" si="0"/>
        <v>71029.418420000002</v>
      </c>
      <c r="H258" s="3">
        <f t="shared" si="1"/>
        <v>0.64999999999417923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82503.64</v>
      </c>
      <c r="D265" s="2">
        <f>'PR-RAS'!E269</f>
        <v>96937.71</v>
      </c>
      <c r="E265" s="2">
        <v>0</v>
      </c>
      <c r="F265" s="2">
        <v>0</v>
      </c>
      <c r="G265" s="3">
        <f t="shared" si="0"/>
        <v>72964.071840000004</v>
      </c>
      <c r="H265" s="3">
        <f t="shared" si="1"/>
        <v>0.64999999999417923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82503.64</v>
      </c>
      <c r="D266" s="2">
        <f>'PR-RAS'!E270</f>
        <v>96937.71</v>
      </c>
      <c r="E266" s="2">
        <v>0</v>
      </c>
      <c r="F266" s="2">
        <v>0</v>
      </c>
      <c r="G266" s="3">
        <f t="shared" si="0"/>
        <v>73240.450899999996</v>
      </c>
      <c r="H266" s="3">
        <f t="shared" si="1"/>
        <v>0.64999999999417923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152926.56</v>
      </c>
      <c r="D269" s="2">
        <f>'PR-RAS'!E273</f>
        <v>156615.25</v>
      </c>
      <c r="E269" s="2">
        <v>0</v>
      </c>
      <c r="F269" s="2">
        <v>0</v>
      </c>
      <c r="G269" s="3">
        <f t="shared" si="0"/>
        <v>124930.09208</v>
      </c>
      <c r="H269" s="3">
        <f t="shared" si="1"/>
        <v>0.69000000000232831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141918.75</v>
      </c>
      <c r="D270" s="2">
        <f>'PR-RAS'!E274</f>
        <v>146936.07</v>
      </c>
      <c r="E270" s="2">
        <v>0</v>
      </c>
      <c r="F270" s="2">
        <v>0</v>
      </c>
      <c r="G270" s="3">
        <f t="shared" si="0"/>
        <v>117227.74941</v>
      </c>
      <c r="H270" s="3">
        <f t="shared" si="1"/>
        <v>0.32000000000698492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141918.75</v>
      </c>
      <c r="D271" s="2">
        <f>'PR-RAS'!E275</f>
        <v>146936.07</v>
      </c>
      <c r="E271" s="2">
        <v>0</v>
      </c>
      <c r="F271" s="2">
        <v>0</v>
      </c>
      <c r="G271" s="3">
        <f t="shared" si="0"/>
        <v>117663.54030000001</v>
      </c>
      <c r="H271" s="3">
        <f t="shared" si="1"/>
        <v>0.32000000000698492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1227.78</v>
      </c>
      <c r="D274" s="2">
        <f>'PR-RAS'!E278</f>
        <v>0</v>
      </c>
      <c r="E274" s="2">
        <v>0</v>
      </c>
      <c r="F274" s="2">
        <v>0</v>
      </c>
      <c r="G274" s="3">
        <f t="shared" si="0"/>
        <v>335.18394000000001</v>
      </c>
      <c r="H274" s="3">
        <f t="shared" si="1"/>
        <v>0.22000000000002728</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1227.78</v>
      </c>
      <c r="D276" s="2">
        <f>'PR-RAS'!E280</f>
        <v>0</v>
      </c>
      <c r="E276" s="2">
        <v>0</v>
      </c>
      <c r="F276" s="2">
        <v>0</v>
      </c>
      <c r="G276" s="3">
        <f t="shared" si="12"/>
        <v>337.6395</v>
      </c>
      <c r="H276" s="3">
        <f t="shared" si="13"/>
        <v>0.22000000000002728</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9780.0300000000007</v>
      </c>
      <c r="D285" s="2">
        <f>'PR-RAS'!E289</f>
        <v>9679.18</v>
      </c>
      <c r="E285" s="2">
        <v>0</v>
      </c>
      <c r="F285" s="2">
        <v>0</v>
      </c>
      <c r="G285" s="3">
        <f t="shared" si="12"/>
        <v>8275.3027599999987</v>
      </c>
      <c r="H285" s="3">
        <f t="shared" si="13"/>
        <v>0.21000000000094587</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9780.0300000000007</v>
      </c>
      <c r="D286" s="2">
        <f>'PR-RAS'!E290</f>
        <v>9679.18</v>
      </c>
      <c r="E286" s="2">
        <v>0</v>
      </c>
      <c r="F286" s="2">
        <v>0</v>
      </c>
      <c r="G286" s="3">
        <f t="shared" si="12"/>
        <v>8304.4411499999987</v>
      </c>
      <c r="H286" s="3">
        <f t="shared" si="13"/>
        <v>0.21000000000094587</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989941.97</v>
      </c>
      <c r="D295" s="2">
        <f>'PR-RAS'!E299</f>
        <v>1232735.8400000001</v>
      </c>
      <c r="E295" s="2">
        <v>0</v>
      </c>
      <c r="F295" s="2">
        <v>0</v>
      </c>
      <c r="G295" s="3">
        <f t="shared" si="12"/>
        <v>1015891.6131000001</v>
      </c>
      <c r="H295" s="3">
        <f t="shared" si="13"/>
        <v>0.18999999994412065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987799.76999999979</v>
      </c>
      <c r="D296" s="2">
        <f>'PR-RAS'!E300</f>
        <v>1016146.95</v>
      </c>
      <c r="E296" s="2">
        <v>0</v>
      </c>
      <c r="F296" s="2">
        <v>0</v>
      </c>
      <c r="G296" s="3">
        <f t="shared" si="12"/>
        <v>890927.63264999993</v>
      </c>
      <c r="H296" s="3">
        <f t="shared" si="13"/>
        <v>0.28000000026077032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205053.74</v>
      </c>
      <c r="E298" s="2">
        <v>0</v>
      </c>
      <c r="F298" s="2">
        <v>0</v>
      </c>
      <c r="G298" s="3">
        <f t="shared" si="12"/>
        <v>121801.92155999999</v>
      </c>
      <c r="H298" s="3">
        <f t="shared" si="13"/>
        <v>0.26000000000931323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42197.53</v>
      </c>
      <c r="D299" s="2">
        <f>'PR-RAS'!E303</f>
        <v>0</v>
      </c>
      <c r="E299" s="2">
        <v>0</v>
      </c>
      <c r="F299" s="2">
        <v>0</v>
      </c>
      <c r="G299" s="3">
        <f t="shared" si="12"/>
        <v>12574.863939999999</v>
      </c>
      <c r="H299" s="3">
        <f t="shared" si="13"/>
        <v>0.47000000000116415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162452</v>
      </c>
      <c r="D300" s="2">
        <f>'PR-RAS'!E304</f>
        <v>113706</v>
      </c>
      <c r="E300" s="2">
        <v>0</v>
      </c>
      <c r="F300" s="2">
        <v>0</v>
      </c>
      <c r="G300" s="3">
        <f t="shared" si="12"/>
        <v>116569.336</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6859</v>
      </c>
      <c r="E303" s="2">
        <v>0</v>
      </c>
      <c r="F303" s="2">
        <v>0</v>
      </c>
      <c r="G303" s="3">
        <f t="shared" si="12"/>
        <v>4142.8360000000002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6859</v>
      </c>
      <c r="E304" s="2">
        <v>0</v>
      </c>
      <c r="F304" s="2">
        <v>0</v>
      </c>
      <c r="G304" s="3">
        <f t="shared" si="12"/>
        <v>4156.5540000000001</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6859</v>
      </c>
      <c r="E305" s="2">
        <v>0</v>
      </c>
      <c r="F305" s="2">
        <v>0</v>
      </c>
      <c r="G305" s="3">
        <f t="shared" si="12"/>
        <v>4170.2719999999999</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6859</v>
      </c>
      <c r="E306" s="2">
        <v>0</v>
      </c>
      <c r="F306" s="2">
        <v>0</v>
      </c>
      <c r="G306" s="3">
        <f t="shared" si="12"/>
        <v>4183.99</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580465.66999999993</v>
      </c>
      <c r="D355" s="2">
        <f>'PR-RAS'!E360</f>
        <v>1397449.6400000001</v>
      </c>
      <c r="E355" s="2">
        <v>0</v>
      </c>
      <c r="F355" s="2">
        <v>0</v>
      </c>
      <c r="G355" s="3">
        <f t="shared" si="12"/>
        <v>1194879.1923</v>
      </c>
      <c r="H355" s="3">
        <f t="shared" si="13"/>
        <v>0.68999999994412065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580465.66999999993</v>
      </c>
      <c r="D368" s="2">
        <f>'PR-RAS'!E373</f>
        <v>1397449.6400000001</v>
      </c>
      <c r="E368" s="2">
        <v>0</v>
      </c>
      <c r="F368" s="2">
        <v>0</v>
      </c>
      <c r="G368" s="3">
        <f t="shared" si="12"/>
        <v>1238758.93665</v>
      </c>
      <c r="H368" s="3">
        <f t="shared" si="13"/>
        <v>0.68999999994412065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460910.48</v>
      </c>
      <c r="D369" s="2">
        <f>'PR-RAS'!E374</f>
        <v>968860.09000000008</v>
      </c>
      <c r="E369" s="2">
        <v>0</v>
      </c>
      <c r="F369" s="2">
        <v>0</v>
      </c>
      <c r="G369" s="3">
        <f t="shared" si="12"/>
        <v>882696.08288</v>
      </c>
      <c r="H369" s="3">
        <f t="shared" si="13"/>
        <v>0.57000000006519258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11657.78</v>
      </c>
      <c r="D371" s="2">
        <f>'PR-RAS'!E376</f>
        <v>126501.04</v>
      </c>
      <c r="E371" s="2">
        <v>0</v>
      </c>
      <c r="F371" s="2">
        <v>0</v>
      </c>
      <c r="G371" s="3">
        <f t="shared" si="12"/>
        <v>97924.148199999996</v>
      </c>
      <c r="H371" s="3">
        <f t="shared" si="13"/>
        <v>0.25999999999294232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105777.82</v>
      </c>
      <c r="D372" s="2">
        <f>'PR-RAS'!E377</f>
        <v>205978.66</v>
      </c>
      <c r="E372" s="2">
        <v>0</v>
      </c>
      <c r="F372" s="2">
        <v>0</v>
      </c>
      <c r="G372" s="3">
        <f t="shared" si="12"/>
        <v>192079.73694</v>
      </c>
      <c r="H372" s="3">
        <f t="shared" si="13"/>
        <v>0.51999999998952262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343474.88</v>
      </c>
      <c r="D373" s="2">
        <f>'PR-RAS'!E378</f>
        <v>636380.39</v>
      </c>
      <c r="E373" s="2">
        <v>0</v>
      </c>
      <c r="F373" s="2">
        <v>0</v>
      </c>
      <c r="G373" s="3">
        <f t="shared" si="12"/>
        <v>601239.66552000004</v>
      </c>
      <c r="H373" s="3">
        <f t="shared" si="13"/>
        <v>0.51000000000931323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25449.800000000003</v>
      </c>
      <c r="D374" s="2">
        <f>'PR-RAS'!E379</f>
        <v>14782.619999999999</v>
      </c>
      <c r="E374" s="2">
        <v>0</v>
      </c>
      <c r="F374" s="2">
        <v>0</v>
      </c>
      <c r="G374" s="3">
        <f t="shared" si="12"/>
        <v>20520.609919999999</v>
      </c>
      <c r="H374" s="3">
        <f t="shared" si="13"/>
        <v>0.57999999999810825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1401.12</v>
      </c>
      <c r="D375" s="2">
        <f>'PR-RAS'!E380</f>
        <v>1859.96</v>
      </c>
      <c r="E375" s="2">
        <v>0</v>
      </c>
      <c r="F375" s="2">
        <v>0</v>
      </c>
      <c r="G375" s="3">
        <f t="shared" si="12"/>
        <v>1915.2689599999999</v>
      </c>
      <c r="H375" s="3">
        <f t="shared" si="13"/>
        <v>0.15999999999985448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5240.83</v>
      </c>
      <c r="D376" s="2">
        <f>'PR-RAS'!E381</f>
        <v>0</v>
      </c>
      <c r="E376" s="2">
        <v>0</v>
      </c>
      <c r="F376" s="2">
        <v>0</v>
      </c>
      <c r="G376" s="3">
        <f t="shared" si="12"/>
        <v>1965.31125</v>
      </c>
      <c r="H376" s="3">
        <f t="shared" si="13"/>
        <v>0.17000000000007276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3450</v>
      </c>
      <c r="D377" s="2">
        <f>'PR-RAS'!E382</f>
        <v>6355.16</v>
      </c>
      <c r="E377" s="2">
        <v>0</v>
      </c>
      <c r="F377" s="2">
        <v>0</v>
      </c>
      <c r="G377" s="3">
        <f t="shared" si="12"/>
        <v>6076.2803199999998</v>
      </c>
      <c r="H377" s="3">
        <f t="shared" si="13"/>
        <v>0.15999999999985448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15357.85</v>
      </c>
      <c r="D381" s="2">
        <f>'PR-RAS'!E386</f>
        <v>6567.5</v>
      </c>
      <c r="E381" s="2">
        <v>0</v>
      </c>
      <c r="F381" s="2">
        <v>0</v>
      </c>
      <c r="G381" s="3">
        <f t="shared" si="12"/>
        <v>10827.282999999999</v>
      </c>
      <c r="H381" s="3">
        <f t="shared" si="13"/>
        <v>0.6499999999996362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361838.18</v>
      </c>
      <c r="E393" s="2">
        <v>0</v>
      </c>
      <c r="F393" s="2">
        <v>0</v>
      </c>
      <c r="G393" s="3">
        <f t="shared" si="12"/>
        <v>283681.13312000001</v>
      </c>
      <c r="H393" s="3">
        <f t="shared" si="13"/>
        <v>0.17999999999301508</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361838.18</v>
      </c>
      <c r="E394" s="2">
        <v>0</v>
      </c>
      <c r="F394" s="2">
        <v>0</v>
      </c>
      <c r="G394" s="3">
        <f t="shared" si="12"/>
        <v>284404.80948</v>
      </c>
      <c r="H394" s="3">
        <f t="shared" si="13"/>
        <v>0.17999999999301508</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94105.39</v>
      </c>
      <c r="D396" s="2">
        <f>'PR-RAS'!E401</f>
        <v>51968.75</v>
      </c>
      <c r="E396" s="2">
        <v>0</v>
      </c>
      <c r="F396" s="2">
        <v>0</v>
      </c>
      <c r="G396" s="3">
        <f t="shared" si="12"/>
        <v>78226.941550000003</v>
      </c>
      <c r="H396" s="3">
        <f t="shared" si="13"/>
        <v>0.63999999999941792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6287.5</v>
      </c>
      <c r="D398" s="2">
        <f>'PR-RAS'!E403</f>
        <v>4000</v>
      </c>
      <c r="E398" s="2">
        <v>0</v>
      </c>
      <c r="F398" s="2">
        <v>0</v>
      </c>
      <c r="G398" s="3">
        <f t="shared" si="12"/>
        <v>5672.1375000000007</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2981.25</v>
      </c>
      <c r="E399" s="2">
        <v>0</v>
      </c>
      <c r="F399" s="2">
        <v>0</v>
      </c>
      <c r="G399" s="3">
        <f t="shared" si="12"/>
        <v>2373.0750000000003</v>
      </c>
      <c r="H399" s="3">
        <f t="shared" si="13"/>
        <v>0.25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87817.89</v>
      </c>
      <c r="D400" s="2">
        <f>'PR-RAS'!E405</f>
        <v>44987.5</v>
      </c>
      <c r="E400" s="2">
        <v>0</v>
      </c>
      <c r="F400" s="2">
        <v>0</v>
      </c>
      <c r="G400" s="3">
        <f t="shared" si="12"/>
        <v>70939.363110000006</v>
      </c>
      <c r="H400" s="3">
        <f t="shared" si="13"/>
        <v>0.61000000000058208</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580465.66999999993</v>
      </c>
      <c r="D413" s="2">
        <f>'PR-RAS'!E418</f>
        <v>1390590.6400000001</v>
      </c>
      <c r="E413" s="2">
        <v>0</v>
      </c>
      <c r="F413" s="2">
        <v>0</v>
      </c>
      <c r="G413" s="3">
        <f t="shared" si="12"/>
        <v>1384998.5434000001</v>
      </c>
      <c r="H413" s="3">
        <f t="shared" si="13"/>
        <v>0.68999999994412065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12421.38</v>
      </c>
      <c r="D415" s="2">
        <f>'PR-RAS'!E420</f>
        <v>12421.38</v>
      </c>
      <c r="E415" s="2">
        <v>0</v>
      </c>
      <c r="F415" s="2">
        <v>0</v>
      </c>
      <c r="G415" s="3">
        <f t="shared" si="12"/>
        <v>15427.353959999999</v>
      </c>
      <c r="H415" s="3">
        <f t="shared" si="13"/>
        <v>0.75999999999839929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1977741.7399999998</v>
      </c>
      <c r="D417" s="2">
        <f>'PR-RAS'!E422</f>
        <v>2255741.79</v>
      </c>
      <c r="E417" s="2">
        <v>0</v>
      </c>
      <c r="F417" s="2">
        <v>0</v>
      </c>
      <c r="G417" s="3">
        <f t="shared" si="12"/>
        <v>2699517.73312</v>
      </c>
      <c r="H417" s="3">
        <f t="shared" si="13"/>
        <v>0.47000000020489097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1570407.64</v>
      </c>
      <c r="D418" s="2">
        <f>'PR-RAS'!E423</f>
        <v>2630185.4800000004</v>
      </c>
      <c r="E418" s="2">
        <v>0</v>
      </c>
      <c r="F418" s="2">
        <v>0</v>
      </c>
      <c r="G418" s="3">
        <f t="shared" si="12"/>
        <v>2848434.6762000001</v>
      </c>
      <c r="H418" s="3">
        <f t="shared" si="13"/>
        <v>0.84000000054948032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407334.09999999986</v>
      </c>
      <c r="D419" s="2">
        <f>'PR-RAS'!E424</f>
        <v>0</v>
      </c>
      <c r="E419" s="2">
        <v>0</v>
      </c>
      <c r="F419" s="2">
        <v>0</v>
      </c>
      <c r="G419" s="3">
        <f t="shared" si="12"/>
        <v>170265.65379999994</v>
      </c>
      <c r="H419" s="3">
        <f t="shared" si="13"/>
        <v>9.9999999860301614E-2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374443.69000000041</v>
      </c>
      <c r="E420" s="2">
        <v>0</v>
      </c>
      <c r="F420" s="2">
        <v>0</v>
      </c>
      <c r="G420" s="3">
        <f t="shared" si="12"/>
        <v>313783.81222000031</v>
      </c>
      <c r="H420" s="3">
        <f t="shared" si="13"/>
        <v>0.30999999959021807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192632.36</v>
      </c>
      <c r="E421" s="2">
        <v>0</v>
      </c>
      <c r="F421" s="2">
        <v>0</v>
      </c>
      <c r="G421" s="3">
        <f t="shared" si="12"/>
        <v>161811.18239999999</v>
      </c>
      <c r="H421" s="3">
        <f t="shared" si="13"/>
        <v>0.35999999998603016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54618.909999999996</v>
      </c>
      <c r="D422" s="2">
        <f>'PR-RAS'!E427</f>
        <v>0</v>
      </c>
      <c r="E422" s="2">
        <v>0</v>
      </c>
      <c r="F422" s="2">
        <v>0</v>
      </c>
      <c r="G422" s="3">
        <f t="shared" si="12"/>
        <v>22994.561109999999</v>
      </c>
      <c r="H422" s="3">
        <f t="shared" si="13"/>
        <v>9.0000000003783498E-2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162452</v>
      </c>
      <c r="D423" s="2">
        <f>'PR-RAS'!E428</f>
        <v>113706</v>
      </c>
      <c r="E423" s="2">
        <v>0</v>
      </c>
      <c r="F423" s="2">
        <v>0</v>
      </c>
      <c r="G423" s="3">
        <f t="shared" si="12"/>
        <v>164522.60800000001</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78619.08</v>
      </c>
      <c r="D529" s="2">
        <f>'PR-RAS'!E535</f>
        <v>78619.08</v>
      </c>
      <c r="E529" s="2">
        <v>0</v>
      </c>
      <c r="F529" s="2">
        <v>0</v>
      </c>
      <c r="G529" s="3">
        <f t="shared" ref="G529:G836" si="14">(B529/1000)*(C529*1+D529*2)</f>
        <v>124532.62272</v>
      </c>
      <c r="H529" s="3">
        <f t="shared" ref="H529:H836" si="15">ABS(C529-ROUND(C529,0))+ABS(D529-ROUND(D529,0))</f>
        <v>0.16000000000349246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78619.08</v>
      </c>
      <c r="D591" s="2">
        <f>'PR-RAS'!E597</f>
        <v>78619.08</v>
      </c>
      <c r="E591" s="2">
        <v>0</v>
      </c>
      <c r="F591" s="2">
        <v>0</v>
      </c>
      <c r="G591" s="3">
        <f t="shared" si="14"/>
        <v>139155.77159999998</v>
      </c>
      <c r="H591" s="3">
        <f t="shared" si="15"/>
        <v>0.16000000000349246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78619.08</v>
      </c>
      <c r="D597" s="2">
        <f>'PR-RAS'!E603</f>
        <v>78619.08</v>
      </c>
      <c r="E597" s="2">
        <v>0</v>
      </c>
      <c r="F597" s="2">
        <v>0</v>
      </c>
      <c r="G597" s="3">
        <f t="shared" si="14"/>
        <v>140570.91503999999</v>
      </c>
      <c r="H597" s="3">
        <f t="shared" si="15"/>
        <v>0.16000000000349246</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78619.08</v>
      </c>
      <c r="D598" s="2">
        <f>'PR-RAS'!E604</f>
        <v>78619.08</v>
      </c>
      <c r="E598" s="2">
        <v>0</v>
      </c>
      <c r="F598" s="2">
        <v>0</v>
      </c>
      <c r="G598" s="3">
        <f t="shared" si="14"/>
        <v>140806.77227999998</v>
      </c>
      <c r="H598" s="3">
        <f t="shared" si="15"/>
        <v>0.16000000000349246</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78619.08</v>
      </c>
      <c r="D634" s="2">
        <f>'PR-RAS'!E640</f>
        <v>78619.08</v>
      </c>
      <c r="E634" s="2">
        <v>0</v>
      </c>
      <c r="F634" s="2">
        <v>0</v>
      </c>
      <c r="G634" s="3">
        <f t="shared" si="14"/>
        <v>149297.63292</v>
      </c>
      <c r="H634" s="3">
        <f t="shared" si="15"/>
        <v>0.16000000000349246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1977741.7399999998</v>
      </c>
      <c r="D637" s="2">
        <f>'PR-RAS'!E643</f>
        <v>2255741.79</v>
      </c>
      <c r="E637" s="2">
        <v>0</v>
      </c>
      <c r="F637" s="2">
        <v>0</v>
      </c>
      <c r="G637" s="3">
        <f t="shared" si="14"/>
        <v>4127147.3035200001</v>
      </c>
      <c r="H637" s="3">
        <f t="shared" si="15"/>
        <v>0.47000000020489097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1649026.72</v>
      </c>
      <c r="D638" s="2">
        <f>'PR-RAS'!E644</f>
        <v>2708804.5600000005</v>
      </c>
      <c r="E638" s="2">
        <v>0</v>
      </c>
      <c r="F638" s="2">
        <v>0</v>
      </c>
      <c r="G638" s="3">
        <f t="shared" si="14"/>
        <v>4501447.0300800009</v>
      </c>
      <c r="H638" s="3">
        <f t="shared" si="15"/>
        <v>0.71999999950639904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328715.01999999979</v>
      </c>
      <c r="D639" s="2">
        <f>'PR-RAS'!E645</f>
        <v>0</v>
      </c>
      <c r="E639" s="2">
        <v>0</v>
      </c>
      <c r="F639" s="2">
        <v>0</v>
      </c>
      <c r="G639" s="3">
        <f t="shared" si="14"/>
        <v>209720.18275999988</v>
      </c>
      <c r="H639" s="3">
        <f t="shared" si="15"/>
        <v>1.9999999785795808E-2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453062.77000000048</v>
      </c>
      <c r="E640" s="2">
        <v>0</v>
      </c>
      <c r="F640" s="2">
        <v>0</v>
      </c>
      <c r="G640" s="3">
        <f t="shared" si="14"/>
        <v>579014.22006000066</v>
      </c>
      <c r="H640" s="3">
        <f t="shared" si="15"/>
        <v>0.22999999951571226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192632.36</v>
      </c>
      <c r="E641" s="2">
        <v>0</v>
      </c>
      <c r="F641" s="2">
        <v>0</v>
      </c>
      <c r="G641" s="3">
        <f t="shared" si="14"/>
        <v>246569.42079999999</v>
      </c>
      <c r="H641" s="3">
        <f t="shared" si="15"/>
        <v>0.35999999998603016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54618.909999999996</v>
      </c>
      <c r="D642" s="2">
        <f>'PR-RAS'!E648</f>
        <v>0</v>
      </c>
      <c r="E642" s="2">
        <v>0</v>
      </c>
      <c r="F642" s="2">
        <v>0</v>
      </c>
      <c r="G642" s="3">
        <f t="shared" si="14"/>
        <v>35010.721310000001</v>
      </c>
      <c r="H642" s="3">
        <f t="shared" si="15"/>
        <v>9.0000000003783498E-2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274096.10999999981</v>
      </c>
      <c r="D643" s="2">
        <f>'PR-RAS'!E649</f>
        <v>0</v>
      </c>
      <c r="E643" s="2">
        <v>0</v>
      </c>
      <c r="F643" s="2">
        <v>0</v>
      </c>
      <c r="G643" s="3">
        <f t="shared" si="14"/>
        <v>175969.70261999988</v>
      </c>
      <c r="H643" s="3">
        <f t="shared" si="15"/>
        <v>0.10999999981140718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260430.4100000005</v>
      </c>
      <c r="E644" s="2">
        <v>0</v>
      </c>
      <c r="F644" s="2">
        <v>0</v>
      </c>
      <c r="G644" s="3">
        <f t="shared" si="14"/>
        <v>334913.50726000062</v>
      </c>
      <c r="H644" s="3">
        <f t="shared" si="15"/>
        <v>0.41000000049825758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163565.60999999999</v>
      </c>
      <c r="D646" s="2">
        <f>'PR-RAS'!E653</f>
        <v>374232.14</v>
      </c>
      <c r="E646" s="2">
        <v>0</v>
      </c>
      <c r="F646" s="2">
        <v>0</v>
      </c>
      <c r="G646" s="3">
        <f t="shared" si="14"/>
        <v>588259.27905000001</v>
      </c>
      <c r="H646" s="3">
        <f t="shared" si="15"/>
        <v>0.53000000002793968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2219767.7599999998</v>
      </c>
      <c r="D647" s="2">
        <f>'PR-RAS'!E654</f>
        <v>2548519.09</v>
      </c>
      <c r="E647" s="2">
        <v>0</v>
      </c>
      <c r="F647" s="2">
        <v>0</v>
      </c>
      <c r="G647" s="3">
        <f t="shared" si="14"/>
        <v>4726656.6372400001</v>
      </c>
      <c r="H647" s="3">
        <f t="shared" si="15"/>
        <v>0.33000000007450581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2009101.23</v>
      </c>
      <c r="D648" s="2">
        <f>'PR-RAS'!E655</f>
        <v>2805170.77</v>
      </c>
      <c r="E648" s="2">
        <v>0</v>
      </c>
      <c r="F648" s="2">
        <v>0</v>
      </c>
      <c r="G648" s="3">
        <f t="shared" si="14"/>
        <v>4929779.4721900001</v>
      </c>
      <c r="H648" s="3">
        <f t="shared" si="15"/>
        <v>0.4599999999627471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374232.13999999966</v>
      </c>
      <c r="D649" s="2">
        <f>'PR-RAS'!E656</f>
        <v>117580.45999999996</v>
      </c>
      <c r="E649" s="2">
        <v>0</v>
      </c>
      <c r="F649" s="2">
        <v>0</v>
      </c>
      <c r="G649" s="3">
        <f t="shared" si="14"/>
        <v>394886.70287999976</v>
      </c>
      <c r="H649" s="3">
        <f t="shared" si="15"/>
        <v>0.59999999962747097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16</v>
      </c>
      <c r="E650" s="2">
        <v>0</v>
      </c>
      <c r="F650" s="2">
        <v>0</v>
      </c>
      <c r="G650" s="3">
        <f t="shared" si="14"/>
        <v>23.364000000000001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v>
      </c>
      <c r="D651" s="2">
        <f>'PR-RAS'!E658</f>
        <v>8</v>
      </c>
      <c r="E651" s="2">
        <v>0</v>
      </c>
      <c r="F651" s="2">
        <v>0</v>
      </c>
      <c r="G651" s="3">
        <f t="shared" si="14"/>
        <v>15.600000000000001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15</v>
      </c>
      <c r="D652" s="2">
        <f>'PR-RAS'!E659</f>
        <v>16</v>
      </c>
      <c r="E652" s="2">
        <v>0</v>
      </c>
      <c r="F652" s="2">
        <v>0</v>
      </c>
      <c r="G652" s="3">
        <f t="shared" si="14"/>
        <v>30.597000000000001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v>
      </c>
      <c r="D653" s="2">
        <f>'PR-RAS'!E660</f>
        <v>8</v>
      </c>
      <c r="E653" s="2">
        <v>0</v>
      </c>
      <c r="F653" s="2">
        <v>0</v>
      </c>
      <c r="G653" s="3">
        <f t="shared" si="14"/>
        <v>15.648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807.36</v>
      </c>
      <c r="E656" s="2">
        <v>0</v>
      </c>
      <c r="F656" s="2">
        <v>0</v>
      </c>
      <c r="G656" s="3">
        <f t="shared" ref="G656:G657" si="16">(B656/1000)*(C656*1+D656*2)</f>
        <v>1057.6416000000002</v>
      </c>
      <c r="H656" s="3">
        <f t="shared" ref="H656:H657" si="17">ABS(C656-ROUND(C656,0))+ABS(D656-ROUND(D656,0))</f>
        <v>0.36000000000001364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61899.42</v>
      </c>
      <c r="D657" s="2">
        <f>'PR-RAS'!E664</f>
        <v>34661.69</v>
      </c>
      <c r="E657" s="2">
        <v>0</v>
      </c>
      <c r="F657" s="2">
        <v>0</v>
      </c>
      <c r="G657" s="3">
        <f t="shared" si="16"/>
        <v>86082.156799999997</v>
      </c>
      <c r="H657" s="3">
        <f t="shared" si="17"/>
        <v>0.72999999999592546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120.17</v>
      </c>
      <c r="D661" s="2">
        <f>'PR-RAS'!E668</f>
        <v>0</v>
      </c>
      <c r="E661" s="2">
        <v>0</v>
      </c>
      <c r="F661" s="2">
        <v>0</v>
      </c>
      <c r="G661" s="3">
        <f>(B661/1000)*(C661*1+D661*2)</f>
        <v>79.312200000000004</v>
      </c>
      <c r="H661" s="3">
        <f>ABS(C661-ROUND(C661,0))+ABS(D661-ROUND(D661,0))</f>
        <v>0.17000000000000171</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552012.02</v>
      </c>
      <c r="D662" s="2">
        <f>'PR-RAS'!E669</f>
        <v>74885.25</v>
      </c>
      <c r="E662" s="2">
        <v>0</v>
      </c>
      <c r="F662" s="2">
        <v>0</v>
      </c>
      <c r="G662" s="3">
        <f t="shared" si="14"/>
        <v>463878.24572000001</v>
      </c>
      <c r="H662" s="3">
        <f t="shared" si="15"/>
        <v>0.27000000001862645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2654.46</v>
      </c>
      <c r="D663" s="2">
        <f>'PR-RAS'!E670</f>
        <v>1434</v>
      </c>
      <c r="E663" s="2">
        <v>0</v>
      </c>
      <c r="F663" s="2">
        <v>0</v>
      </c>
      <c r="G663" s="3">
        <f t="shared" si="14"/>
        <v>3655.86852</v>
      </c>
      <c r="H663" s="3">
        <f t="shared" si="15"/>
        <v>0.46000000000003638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109074.4</v>
      </c>
      <c r="D666" s="2">
        <f>'PR-RAS'!E673</f>
        <v>215025.32</v>
      </c>
      <c r="E666" s="2">
        <v>0</v>
      </c>
      <c r="F666" s="2">
        <v>0</v>
      </c>
      <c r="G666" s="3">
        <f t="shared" si="14"/>
        <v>358518.15160000004</v>
      </c>
      <c r="H666" s="3">
        <f t="shared" si="15"/>
        <v>0.72000000000116415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1000</v>
      </c>
      <c r="D667" s="2">
        <f>'PR-RAS'!E674</f>
        <v>2400</v>
      </c>
      <c r="E667" s="2">
        <v>0</v>
      </c>
      <c r="F667" s="2">
        <v>0</v>
      </c>
      <c r="G667" s="3">
        <f t="shared" si="14"/>
        <v>3862.8</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5760</v>
      </c>
      <c r="D674" s="2">
        <f>'PR-RAS'!E681</f>
        <v>156619</v>
      </c>
      <c r="E674" s="2">
        <v>0</v>
      </c>
      <c r="F674" s="2">
        <v>0</v>
      </c>
      <c r="G674" s="3">
        <f t="shared" si="14"/>
        <v>214685.65400000001</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84150</v>
      </c>
      <c r="D695" s="2">
        <f>'PR-RAS'!E702</f>
        <v>149921.32</v>
      </c>
      <c r="E695" s="2">
        <v>0</v>
      </c>
      <c r="F695" s="2">
        <v>0</v>
      </c>
      <c r="G695" s="3">
        <f t="shared" si="14"/>
        <v>266490.89215999999</v>
      </c>
      <c r="H695" s="3">
        <f t="shared" si="15"/>
        <v>0.32000000000698492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32000</v>
      </c>
      <c r="D699" s="2">
        <f>'PR-RAS'!E706</f>
        <v>0</v>
      </c>
      <c r="E699" s="2">
        <v>0</v>
      </c>
      <c r="F699" s="2">
        <v>0</v>
      </c>
      <c r="G699" s="3">
        <f t="shared" si="14"/>
        <v>22336</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20058.86</v>
      </c>
      <c r="D717" s="2">
        <f>'PR-RAS'!E724</f>
        <v>24094.560000000001</v>
      </c>
      <c r="E717" s="2">
        <v>0</v>
      </c>
      <c r="F717" s="2">
        <v>0</v>
      </c>
      <c r="G717" s="3">
        <f t="shared" si="14"/>
        <v>48865.553680000005</v>
      </c>
      <c r="H717" s="3">
        <f t="shared" si="15"/>
        <v>0.57999999999810825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1576.1</v>
      </c>
      <c r="D729" s="2">
        <f>'PR-RAS'!E736</f>
        <v>1659.05</v>
      </c>
      <c r="E729" s="2">
        <v>0</v>
      </c>
      <c r="F729" s="2">
        <v>0</v>
      </c>
      <c r="G729" s="3">
        <f t="shared" si="14"/>
        <v>3562.9775999999997</v>
      </c>
      <c r="H729" s="3">
        <f t="shared" si="15"/>
        <v>0.14999999999986358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6707.61</v>
      </c>
      <c r="D734" s="2">
        <f>'PR-RAS'!E741</f>
        <v>6638.11</v>
      </c>
      <c r="E734" s="2">
        <v>0</v>
      </c>
      <c r="F734" s="2">
        <v>0</v>
      </c>
      <c r="G734" s="3">
        <f t="shared" si="14"/>
        <v>14648.147389999998</v>
      </c>
      <c r="H734" s="3">
        <f t="shared" si="15"/>
        <v>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13412.5</v>
      </c>
      <c r="D750" s="2">
        <f>'PR-RAS'!E757</f>
        <v>12095.87</v>
      </c>
      <c r="E750" s="2">
        <v>0</v>
      </c>
      <c r="F750" s="2">
        <v>0</v>
      </c>
      <c r="G750" s="3">
        <f t="shared" si="14"/>
        <v>28165.575760000003</v>
      </c>
      <c r="H750" s="3">
        <f t="shared" si="15"/>
        <v>0.62999999999919964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87.5</v>
      </c>
      <c r="D770" s="2">
        <f>'PR-RAS'!E777</f>
        <v>0</v>
      </c>
      <c r="E770" s="2">
        <v>0</v>
      </c>
      <c r="F770" s="2">
        <v>0</v>
      </c>
      <c r="G770" s="3">
        <f t="shared" si="14"/>
        <v>67.287500000000009</v>
      </c>
      <c r="H770" s="3">
        <f t="shared" si="15"/>
        <v>0.5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42963.64</v>
      </c>
      <c r="D836" s="2">
        <f>'PR-RAS'!E843</f>
        <v>32287.71</v>
      </c>
      <c r="E836" s="2">
        <v>0</v>
      </c>
      <c r="F836" s="2">
        <v>0</v>
      </c>
      <c r="G836" s="3">
        <f t="shared" si="14"/>
        <v>89795.115099999995</v>
      </c>
      <c r="H836" s="3">
        <f t="shared" si="15"/>
        <v>0.65000000000145519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20600</v>
      </c>
      <c r="D838" s="2">
        <f>'PR-RAS'!E845</f>
        <v>28850</v>
      </c>
      <c r="E838" s="2">
        <v>0</v>
      </c>
      <c r="F838" s="2">
        <v>0</v>
      </c>
      <c r="G838" s="3">
        <f t="shared" si="34"/>
        <v>65537.099999999991</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4980</v>
      </c>
      <c r="D839" s="2">
        <f>'PR-RAS'!E846</f>
        <v>4800</v>
      </c>
      <c r="E839" s="2">
        <v>0</v>
      </c>
      <c r="F839" s="2">
        <v>0</v>
      </c>
      <c r="G839" s="3">
        <f t="shared" si="34"/>
        <v>12218.039999999999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13960</v>
      </c>
      <c r="D841" s="2">
        <f>'PR-RAS'!E848</f>
        <v>31000</v>
      </c>
      <c r="E841" s="2">
        <v>0</v>
      </c>
      <c r="F841" s="2">
        <v>0</v>
      </c>
      <c r="G841" s="3">
        <f t="shared" si="34"/>
        <v>63806.399999999994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9780.0300000000007</v>
      </c>
      <c r="D850" s="2">
        <f>'PR-RAS'!E857</f>
        <v>9679.18</v>
      </c>
      <c r="E850" s="2">
        <v>0</v>
      </c>
      <c r="F850" s="2">
        <v>0</v>
      </c>
      <c r="G850" s="3">
        <f t="shared" si="34"/>
        <v>24738.493109999999</v>
      </c>
      <c r="H850" s="3">
        <f t="shared" si="35"/>
        <v>0.21000000000094587</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78619.08</v>
      </c>
      <c r="D967" s="2">
        <f>'PR-RAS'!E974</f>
        <v>0</v>
      </c>
      <c r="E967" s="2">
        <v>0</v>
      </c>
      <c r="F967" s="2">
        <v>0</v>
      </c>
      <c r="G967" s="3">
        <f t="shared" si="34"/>
        <v>75946.031279999996</v>
      </c>
      <c r="H967" s="3">
        <f t="shared" si="35"/>
        <v>8.000000000174623E-2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9430217.4199999999</v>
      </c>
      <c r="D1011" s="7">
        <f>BILANCA!E6</f>
        <v>10060487.18</v>
      </c>
      <c r="E1011" s="7">
        <v>0</v>
      </c>
      <c r="F1011" s="7">
        <v>0</v>
      </c>
      <c r="G1011" s="8">
        <f t="shared" ref="G1011:G1306" si="38">B1011/1000*C1011+B1011/500*D1011</f>
        <v>29551.191780000001</v>
      </c>
      <c r="H1011" s="8">
        <f t="shared" si="35"/>
        <v>0.59999999962747097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8266503.2700000005</v>
      </c>
      <c r="D1012" s="2">
        <f>BILANCA!E7</f>
        <v>9201362.459999999</v>
      </c>
      <c r="E1012" s="2">
        <v>0</v>
      </c>
      <c r="F1012" s="2">
        <v>0</v>
      </c>
      <c r="G1012" s="3">
        <f t="shared" si="38"/>
        <v>53338.456379999996</v>
      </c>
      <c r="H1012" s="3">
        <f t="shared" si="35"/>
        <v>0.72999999951571226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968918.45000000007</v>
      </c>
      <c r="D1013" s="2">
        <f>BILANCA!E8</f>
        <v>947725.39</v>
      </c>
      <c r="E1013" s="2">
        <v>0</v>
      </c>
      <c r="F1013" s="2">
        <v>0</v>
      </c>
      <c r="G1013" s="3">
        <f t="shared" si="38"/>
        <v>8593.1076900000007</v>
      </c>
      <c r="H1013" s="3">
        <f t="shared" si="35"/>
        <v>0.84000000008381903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969500.15</v>
      </c>
      <c r="D1014" s="2">
        <f>BILANCA!E9</f>
        <v>948307.09</v>
      </c>
      <c r="E1014" s="2">
        <v>0</v>
      </c>
      <c r="F1014" s="2">
        <v>0</v>
      </c>
      <c r="G1014" s="3">
        <f t="shared" si="38"/>
        <v>11464.457320000001</v>
      </c>
      <c r="H1014" s="3">
        <f t="shared" si="35"/>
        <v>0.23999999999068677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581.70000000000005</v>
      </c>
      <c r="D1016" s="2">
        <f>BILANCA!E11</f>
        <v>581.70000000000005</v>
      </c>
      <c r="E1016" s="2">
        <v>0</v>
      </c>
      <c r="F1016" s="2">
        <v>0</v>
      </c>
      <c r="G1016" s="3">
        <f t="shared" si="38"/>
        <v>10.470600000000001</v>
      </c>
      <c r="H1016" s="3">
        <f t="shared" si="35"/>
        <v>0.59999999999990905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7297584.8200000003</v>
      </c>
      <c r="D1017" s="2">
        <f>BILANCA!E12</f>
        <v>8253007.3499999987</v>
      </c>
      <c r="E1017" s="2">
        <v>0</v>
      </c>
      <c r="F1017" s="2">
        <v>0</v>
      </c>
      <c r="G1017" s="3">
        <f t="shared" si="38"/>
        <v>166625.19663999998</v>
      </c>
      <c r="H1017" s="3">
        <f t="shared" si="35"/>
        <v>0.52999999839812517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7009955.3800000008</v>
      </c>
      <c r="D1018" s="2">
        <f>BILANCA!E13</f>
        <v>7675233.0699999984</v>
      </c>
      <c r="E1018" s="2">
        <v>0</v>
      </c>
      <c r="F1018" s="2">
        <v>0</v>
      </c>
      <c r="G1018" s="3">
        <f t="shared" si="38"/>
        <v>178883.37215999997</v>
      </c>
      <c r="H1018" s="3">
        <f t="shared" si="35"/>
        <v>0.44999999925494194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64900.05</v>
      </c>
      <c r="D1019" s="2">
        <f>BILANCA!E14</f>
        <v>64900.05</v>
      </c>
      <c r="E1019" s="2">
        <v>0</v>
      </c>
      <c r="F1019" s="2">
        <v>0</v>
      </c>
      <c r="G1019" s="3">
        <f t="shared" si="38"/>
        <v>1752.3013500000002</v>
      </c>
      <c r="H1019" s="3">
        <f t="shared" si="35"/>
        <v>0.10000000000582077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2681986.13</v>
      </c>
      <c r="D1020" s="2">
        <f>BILANCA!E15</f>
        <v>2737399.08</v>
      </c>
      <c r="E1020" s="2">
        <v>0</v>
      </c>
      <c r="F1020" s="2">
        <v>0</v>
      </c>
      <c r="G1020" s="3">
        <f t="shared" si="38"/>
        <v>81567.842900000003</v>
      </c>
      <c r="H1020" s="3">
        <f t="shared" si="35"/>
        <v>0.2099999999627471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1953817.57</v>
      </c>
      <c r="D1021" s="2">
        <f>BILANCA!E16</f>
        <v>2159796.23</v>
      </c>
      <c r="E1021" s="2">
        <v>0</v>
      </c>
      <c r="F1021" s="2">
        <v>0</v>
      </c>
      <c r="G1021" s="3">
        <f t="shared" si="38"/>
        <v>69007.51032999999</v>
      </c>
      <c r="H1021" s="3">
        <f t="shared" si="35"/>
        <v>0.65999999991618097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3446792.15</v>
      </c>
      <c r="D1022" s="2">
        <f>BILANCA!E17</f>
        <v>4154260.63</v>
      </c>
      <c r="E1022" s="2">
        <v>0</v>
      </c>
      <c r="F1022" s="2">
        <v>0</v>
      </c>
      <c r="G1022" s="3">
        <f t="shared" si="38"/>
        <v>141063.76092</v>
      </c>
      <c r="H1022" s="3">
        <f t="shared" si="35"/>
        <v>0.52000000001862645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1137540.52</v>
      </c>
      <c r="D1023" s="2">
        <f>BILANCA!E18</f>
        <v>1441122.92</v>
      </c>
      <c r="E1023" s="2">
        <v>0</v>
      </c>
      <c r="F1023" s="2">
        <v>0</v>
      </c>
      <c r="G1023" s="3">
        <f t="shared" si="38"/>
        <v>52257.222679999999</v>
      </c>
      <c r="H1023" s="3">
        <f t="shared" si="35"/>
        <v>0.56000000005587935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89053.709999999992</v>
      </c>
      <c r="D1024" s="2">
        <f>BILANCA!E19</f>
        <v>57335.619999999995</v>
      </c>
      <c r="E1024" s="2">
        <v>0</v>
      </c>
      <c r="F1024" s="2">
        <v>0</v>
      </c>
      <c r="G1024" s="3">
        <f t="shared" si="38"/>
        <v>2852.1493</v>
      </c>
      <c r="H1024" s="3">
        <f t="shared" si="35"/>
        <v>0.67000000001280569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91532.36</v>
      </c>
      <c r="D1025" s="2">
        <f>BILANCA!E20</f>
        <v>91532.36</v>
      </c>
      <c r="E1025" s="2">
        <v>0</v>
      </c>
      <c r="F1025" s="2">
        <v>0</v>
      </c>
      <c r="G1025" s="3">
        <f t="shared" si="38"/>
        <v>4118.9562000000005</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99192.03</v>
      </c>
      <c r="D1026" s="2">
        <f>BILANCA!E21</f>
        <v>101051.99</v>
      </c>
      <c r="E1026" s="2">
        <v>0</v>
      </c>
      <c r="F1026" s="2">
        <v>0</v>
      </c>
      <c r="G1026" s="3">
        <f t="shared" si="38"/>
        <v>4820.7361600000004</v>
      </c>
      <c r="H1026" s="3">
        <f t="shared" si="35"/>
        <v>3.9999999993597157E-2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95081.62</v>
      </c>
      <c r="D1027" s="2">
        <f>BILANCA!E22</f>
        <v>101436.78</v>
      </c>
      <c r="E1027" s="2">
        <v>0</v>
      </c>
      <c r="F1027" s="2">
        <v>0</v>
      </c>
      <c r="G1027" s="3">
        <f t="shared" si="38"/>
        <v>5065.2380600000006</v>
      </c>
      <c r="H1027" s="3">
        <f t="shared" si="35"/>
        <v>0.60000000000582077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4387.5</v>
      </c>
      <c r="E1029" s="2">
        <v>0</v>
      </c>
      <c r="F1029" s="2">
        <v>0</v>
      </c>
      <c r="G1029" s="3">
        <f t="shared" si="38"/>
        <v>166.72499999999999</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846.11</v>
      </c>
      <c r="D1030" s="2">
        <f>BILANCA!E25</f>
        <v>846.11</v>
      </c>
      <c r="E1030" s="2">
        <v>0</v>
      </c>
      <c r="F1030" s="2">
        <v>0</v>
      </c>
      <c r="G1030" s="3">
        <f t="shared" si="38"/>
        <v>50.766599999999997</v>
      </c>
      <c r="H1030" s="3">
        <f t="shared" si="35"/>
        <v>0.22000000000002728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11044.76</v>
      </c>
      <c r="D1031" s="2">
        <f>BILANCA!E26</f>
        <v>13224.76</v>
      </c>
      <c r="E1031" s="2">
        <v>0</v>
      </c>
      <c r="F1031" s="2">
        <v>0</v>
      </c>
      <c r="G1031" s="3">
        <f t="shared" si="38"/>
        <v>787.37988000000007</v>
      </c>
      <c r="H1031" s="3">
        <f t="shared" si="35"/>
        <v>0.47999999999956344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208643.17</v>
      </c>
      <c r="D1033" s="2">
        <f>BILANCA!E28</f>
        <v>255143.88</v>
      </c>
      <c r="E1033" s="2">
        <v>0</v>
      </c>
      <c r="F1033" s="2">
        <v>0</v>
      </c>
      <c r="G1033" s="3">
        <f t="shared" si="38"/>
        <v>16535.411390000001</v>
      </c>
      <c r="H1033" s="3">
        <f t="shared" si="35"/>
        <v>0.29000000000814907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37645.259999999995</v>
      </c>
      <c r="D1034" s="2">
        <f>BILANCA!E29</f>
        <v>32175.939999999995</v>
      </c>
      <c r="E1034" s="2">
        <v>0</v>
      </c>
      <c r="F1034" s="2">
        <v>0</v>
      </c>
      <c r="G1034" s="3">
        <f t="shared" si="38"/>
        <v>2447.9313599999996</v>
      </c>
      <c r="H1034" s="3">
        <f t="shared" si="35"/>
        <v>0.31999999999970896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76686.42</v>
      </c>
      <c r="D1035" s="2">
        <f>BILANCA!E30</f>
        <v>76686.42</v>
      </c>
      <c r="E1035" s="2">
        <v>0</v>
      </c>
      <c r="F1035" s="2">
        <v>0</v>
      </c>
      <c r="G1035" s="3">
        <f t="shared" si="38"/>
        <v>5751.4814999999999</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39041.160000000003</v>
      </c>
      <c r="D1039" s="2">
        <f>BILANCA!E34</f>
        <v>44510.48</v>
      </c>
      <c r="E1039" s="2">
        <v>0</v>
      </c>
      <c r="F1039" s="2">
        <v>0</v>
      </c>
      <c r="G1039" s="3">
        <f t="shared" si="38"/>
        <v>3713.8014800000001</v>
      </c>
      <c r="H1039" s="3">
        <f t="shared" si="35"/>
        <v>0.64000000000669388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11394.35</v>
      </c>
      <c r="D1040" s="2">
        <f>BILANCA!E35</f>
        <v>9115.48</v>
      </c>
      <c r="E1040" s="2">
        <v>0</v>
      </c>
      <c r="F1040" s="2">
        <v>0</v>
      </c>
      <c r="G1040" s="3">
        <f t="shared" si="38"/>
        <v>888.75929999999994</v>
      </c>
      <c r="H1040" s="3">
        <f t="shared" si="35"/>
        <v>0.82999999999992724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11394.35</v>
      </c>
      <c r="D1041" s="2">
        <f>BILANCA!E36</f>
        <v>11394.35</v>
      </c>
      <c r="E1041" s="2">
        <v>0</v>
      </c>
      <c r="F1041" s="2">
        <v>0</v>
      </c>
      <c r="G1041" s="3">
        <f t="shared" si="38"/>
        <v>1059.67455</v>
      </c>
      <c r="H1041" s="3">
        <f t="shared" si="35"/>
        <v>0.7000000000007276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2278.87</v>
      </c>
      <c r="E1045" s="2">
        <v>0</v>
      </c>
      <c r="F1045" s="2">
        <v>0</v>
      </c>
      <c r="G1045" s="3">
        <f t="shared" si="38"/>
        <v>159.52090000000001</v>
      </c>
      <c r="H1045" s="3">
        <f t="shared" si="35"/>
        <v>0.13000000000010914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355312.39</v>
      </c>
      <c r="E1046" s="2">
        <v>0</v>
      </c>
      <c r="F1046" s="2">
        <v>0</v>
      </c>
      <c r="G1046" s="3">
        <f t="shared" si="38"/>
        <v>25582.49208</v>
      </c>
      <c r="H1046" s="3">
        <f t="shared" si="35"/>
        <v>0.39000000001396984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361838.18</v>
      </c>
      <c r="E1047" s="2">
        <v>0</v>
      </c>
      <c r="F1047" s="2">
        <v>0</v>
      </c>
      <c r="G1047" s="3">
        <f t="shared" si="38"/>
        <v>26776.025319999997</v>
      </c>
      <c r="H1047" s="3">
        <f t="shared" si="35"/>
        <v>0.17999999999301508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6525.79</v>
      </c>
      <c r="E1049" s="2">
        <v>0</v>
      </c>
      <c r="F1049" s="2">
        <v>0</v>
      </c>
      <c r="G1049" s="3">
        <f t="shared" si="38"/>
        <v>509.01161999999999</v>
      </c>
      <c r="H1049" s="3">
        <f t="shared" si="35"/>
        <v>0.21000000000003638</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149536.12</v>
      </c>
      <c r="D1050" s="2">
        <f>BILANCA!E45</f>
        <v>123834.84999999998</v>
      </c>
      <c r="E1050" s="2">
        <v>0</v>
      </c>
      <c r="F1050" s="2">
        <v>0</v>
      </c>
      <c r="G1050" s="3">
        <f t="shared" si="38"/>
        <v>15888.232799999998</v>
      </c>
      <c r="H1050" s="3">
        <f t="shared" si="35"/>
        <v>0.27000000001862645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37454.85</v>
      </c>
      <c r="D1052" s="2">
        <f>BILANCA!E47</f>
        <v>41454.85</v>
      </c>
      <c r="E1052" s="2">
        <v>0</v>
      </c>
      <c r="F1052" s="2">
        <v>0</v>
      </c>
      <c r="G1052" s="3">
        <f t="shared" si="38"/>
        <v>5055.3111000000008</v>
      </c>
      <c r="H1052" s="3">
        <f t="shared" si="35"/>
        <v>0.30000000000291038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2981.25</v>
      </c>
      <c r="E1053" s="2">
        <v>0</v>
      </c>
      <c r="F1053" s="2">
        <v>0</v>
      </c>
      <c r="G1053" s="3">
        <f t="shared" si="38"/>
        <v>256.38749999999999</v>
      </c>
      <c r="H1053" s="3">
        <f t="shared" si="35"/>
        <v>0.25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766469.1</v>
      </c>
      <c r="D1054" s="2">
        <f>BILANCA!E49</f>
        <v>811456.6</v>
      </c>
      <c r="E1054" s="2">
        <v>0</v>
      </c>
      <c r="F1054" s="2">
        <v>0</v>
      </c>
      <c r="G1054" s="3">
        <f t="shared" si="38"/>
        <v>105132.82119999998</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654387.82999999996</v>
      </c>
      <c r="D1055" s="2">
        <f>BILANCA!E50</f>
        <v>732057.85</v>
      </c>
      <c r="E1055" s="2">
        <v>0</v>
      </c>
      <c r="F1055" s="2">
        <v>0</v>
      </c>
      <c r="G1055" s="3">
        <f t="shared" si="38"/>
        <v>95332.658849999993</v>
      </c>
      <c r="H1055" s="3">
        <f t="shared" si="35"/>
        <v>0.32000000006519258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629.71999999999389</v>
      </c>
      <c r="E1057" s="2">
        <v>0</v>
      </c>
      <c r="F1057" s="2">
        <v>0</v>
      </c>
      <c r="G1057" s="3">
        <f t="shared" si="38"/>
        <v>59.193679999999425</v>
      </c>
      <c r="H1057" s="3">
        <f t="shared" si="35"/>
        <v>0.2800000000061118</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34056.080000000002</v>
      </c>
      <c r="D1059" s="2">
        <f>BILANCA!E54</f>
        <v>36787.449999999997</v>
      </c>
      <c r="E1059" s="2">
        <v>0</v>
      </c>
      <c r="F1059" s="2">
        <v>0</v>
      </c>
      <c r="G1059" s="3">
        <f t="shared" si="38"/>
        <v>5273.9180200000001</v>
      </c>
      <c r="H1059" s="3">
        <f t="shared" si="35"/>
        <v>0.52999999999883585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34056.080000000002</v>
      </c>
      <c r="D1060" s="2">
        <f>BILANCA!E55</f>
        <v>36157.730000000003</v>
      </c>
      <c r="E1060" s="2">
        <v>0</v>
      </c>
      <c r="F1060" s="2">
        <v>0</v>
      </c>
      <c r="G1060" s="3">
        <f t="shared" si="38"/>
        <v>5318.5770000000011</v>
      </c>
      <c r="H1060" s="3">
        <f t="shared" si="35"/>
        <v>0.34999999999854481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1163714.1499999999</v>
      </c>
      <c r="D1074" s="2">
        <f>BILANCA!E69</f>
        <v>859124.72</v>
      </c>
      <c r="E1074" s="2">
        <v>0</v>
      </c>
      <c r="F1074" s="2">
        <v>0</v>
      </c>
      <c r="G1074" s="3">
        <f t="shared" si="38"/>
        <v>184445.66976000002</v>
      </c>
      <c r="H1074" s="3">
        <f t="shared" si="35"/>
        <v>0.42999999993480742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374232.14</v>
      </c>
      <c r="D1075" s="2">
        <f>BILANCA!E70</f>
        <v>117580.46</v>
      </c>
      <c r="E1075" s="2">
        <v>0</v>
      </c>
      <c r="F1075" s="2">
        <v>0</v>
      </c>
      <c r="G1075" s="3">
        <f t="shared" si="38"/>
        <v>39610.548900000002</v>
      </c>
      <c r="H1075" s="3">
        <f t="shared" si="35"/>
        <v>0.60000000002037268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374232.14</v>
      </c>
      <c r="D1076" s="2">
        <f>BILANCA!E71</f>
        <v>117580.46</v>
      </c>
      <c r="E1076" s="2">
        <v>0</v>
      </c>
      <c r="F1076" s="2">
        <v>0</v>
      </c>
      <c r="G1076" s="3">
        <f t="shared" si="38"/>
        <v>40219.941960000004</v>
      </c>
      <c r="H1076" s="3">
        <f t="shared" si="35"/>
        <v>0.60000000002037268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374232.14</v>
      </c>
      <c r="D1078" s="2">
        <f>BILANCA!E73</f>
        <v>117580.46</v>
      </c>
      <c r="E1078" s="2">
        <v>0</v>
      </c>
      <c r="F1078" s="2">
        <v>0</v>
      </c>
      <c r="G1078" s="3">
        <f t="shared" si="38"/>
        <v>41438.728080000001</v>
      </c>
      <c r="H1078" s="3">
        <f t="shared" si="35"/>
        <v>0.60000000002037268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2351.5</v>
      </c>
      <c r="D1087" s="2">
        <f>BILANCA!E82</f>
        <v>3159.75</v>
      </c>
      <c r="E1087" s="2">
        <v>0</v>
      </c>
      <c r="F1087" s="2">
        <v>0</v>
      </c>
      <c r="G1087" s="3">
        <f t="shared" si="38"/>
        <v>667.66699999999992</v>
      </c>
      <c r="H1087" s="3">
        <f t="shared" si="35"/>
        <v>0.75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2351.5</v>
      </c>
      <c r="D1092" s="2">
        <f>BILANCA!E87</f>
        <v>3159.75</v>
      </c>
      <c r="E1092" s="2">
        <v>0</v>
      </c>
      <c r="F1092" s="2">
        <v>0</v>
      </c>
      <c r="G1092" s="3">
        <f t="shared" si="38"/>
        <v>711.02200000000005</v>
      </c>
      <c r="H1092" s="3">
        <f t="shared" si="35"/>
        <v>0.75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650073.88</v>
      </c>
      <c r="D1140" s="2">
        <f>BILANCA!E135</f>
        <v>650073.88</v>
      </c>
      <c r="E1140" s="2">
        <v>0</v>
      </c>
      <c r="F1140" s="2">
        <v>0</v>
      </c>
      <c r="G1140" s="3">
        <f t="shared" si="38"/>
        <v>253528.81319999998</v>
      </c>
      <c r="H1140" s="3">
        <f t="shared" si="41"/>
        <v>0.23999999999068677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650073.88</v>
      </c>
      <c r="D1141" s="2">
        <f>BILANCA!E136</f>
        <v>650073.88</v>
      </c>
      <c r="E1141" s="2">
        <v>0</v>
      </c>
      <c r="F1141" s="2">
        <v>0</v>
      </c>
      <c r="G1141" s="3">
        <f t="shared" si="38"/>
        <v>255479.03484000004</v>
      </c>
      <c r="H1141" s="3">
        <f t="shared" si="41"/>
        <v>0.23999999999068677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650073.88</v>
      </c>
      <c r="D1145" s="2">
        <f>BILANCA!E140</f>
        <v>650073.88</v>
      </c>
      <c r="E1145" s="2">
        <v>0</v>
      </c>
      <c r="F1145" s="2">
        <v>0</v>
      </c>
      <c r="G1145" s="3">
        <f t="shared" si="38"/>
        <v>263279.92139999999</v>
      </c>
      <c r="H1145" s="3">
        <f t="shared" si="41"/>
        <v>0.23999999999068677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137056.62999999995</v>
      </c>
      <c r="D1152" s="2">
        <f>BILANCA!E147</f>
        <v>88310.630000000034</v>
      </c>
      <c r="E1152" s="2">
        <v>0</v>
      </c>
      <c r="F1152" s="2">
        <v>0</v>
      </c>
      <c r="G1152" s="3">
        <f t="shared" si="38"/>
        <v>44542.260379999992</v>
      </c>
      <c r="H1152" s="3">
        <f t="shared" si="41"/>
        <v>0.7400000000197906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6802.47</v>
      </c>
      <c r="D1153" s="2">
        <f>BILANCA!E148</f>
        <v>5209.95</v>
      </c>
      <c r="E1153" s="2">
        <v>0</v>
      </c>
      <c r="F1153" s="2">
        <v>0</v>
      </c>
      <c r="G1153" s="3">
        <f t="shared" si="38"/>
        <v>2462.79891</v>
      </c>
      <c r="H1153" s="3">
        <f t="shared" si="41"/>
        <v>0.52000000000043656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166988.71</v>
      </c>
      <c r="D1164" s="2">
        <f>BILANCA!E159</f>
        <v>147290.23000000001</v>
      </c>
      <c r="E1164" s="2">
        <v>0</v>
      </c>
      <c r="F1164" s="2">
        <v>0</v>
      </c>
      <c r="G1164" s="3">
        <f t="shared" si="38"/>
        <v>71081.652180000005</v>
      </c>
      <c r="H1164" s="3">
        <f t="shared" si="41"/>
        <v>0.52000000001862645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145796.21</v>
      </c>
      <c r="D1165" s="2">
        <f>BILANCA!E160</f>
        <v>144454.03</v>
      </c>
      <c r="E1165" s="2">
        <v>0</v>
      </c>
      <c r="F1165" s="2">
        <v>0</v>
      </c>
      <c r="G1165" s="3">
        <f t="shared" si="38"/>
        <v>67379.161849999989</v>
      </c>
      <c r="H1165" s="3">
        <f t="shared" si="41"/>
        <v>0.23999999999068677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182530.76</v>
      </c>
      <c r="D1169" s="2">
        <f>BILANCA!E164</f>
        <v>208643.58</v>
      </c>
      <c r="E1169" s="2">
        <v>0</v>
      </c>
      <c r="F1169" s="2">
        <v>0</v>
      </c>
      <c r="G1169" s="3">
        <f t="shared" si="38"/>
        <v>95371.049280000007</v>
      </c>
      <c r="H1169" s="3">
        <f t="shared" si="41"/>
        <v>0.66000000000349246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9430217.4199999999</v>
      </c>
      <c r="D1180" s="2">
        <f>BILANCA!E176</f>
        <v>10060487.18</v>
      </c>
      <c r="E1180" s="2">
        <v>0</v>
      </c>
      <c r="F1180" s="2">
        <v>0</v>
      </c>
      <c r="G1180" s="3">
        <f t="shared" si="38"/>
        <v>5023702.6025999999</v>
      </c>
      <c r="H1180" s="3">
        <f t="shared" si="41"/>
        <v>0.59999999962747097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784663.94000000006</v>
      </c>
      <c r="D1181" s="2">
        <f>BILANCA!E177</f>
        <v>984727.95</v>
      </c>
      <c r="E1181" s="2">
        <v>0</v>
      </c>
      <c r="F1181" s="2">
        <v>0</v>
      </c>
      <c r="G1181" s="3">
        <f t="shared" si="38"/>
        <v>470954.49264000007</v>
      </c>
      <c r="H1181" s="3">
        <f t="shared" si="41"/>
        <v>0.10999999998603016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61842.15</v>
      </c>
      <c r="D1182" s="2">
        <f>BILANCA!E178</f>
        <v>56271.459999999992</v>
      </c>
      <c r="E1182" s="2">
        <v>0</v>
      </c>
      <c r="F1182" s="2">
        <v>0</v>
      </c>
      <c r="G1182" s="3">
        <f t="shared" si="38"/>
        <v>29994.232039999995</v>
      </c>
      <c r="H1182" s="3">
        <f t="shared" si="41"/>
        <v>0.60999999999330612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33519.120000000003</v>
      </c>
      <c r="D1183" s="2">
        <f>BILANCA!E179</f>
        <v>38130.67</v>
      </c>
      <c r="E1183" s="2">
        <v>0</v>
      </c>
      <c r="F1183" s="2">
        <v>0</v>
      </c>
      <c r="G1183" s="3">
        <f t="shared" si="38"/>
        <v>18992.01958</v>
      </c>
      <c r="H1183" s="3">
        <f t="shared" si="41"/>
        <v>0.45000000000436557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19736.259999999998</v>
      </c>
      <c r="D1184" s="2">
        <f>BILANCA!E180</f>
        <v>13454.84</v>
      </c>
      <c r="E1184" s="2">
        <v>0</v>
      </c>
      <c r="F1184" s="2">
        <v>0</v>
      </c>
      <c r="G1184" s="3">
        <f t="shared" si="38"/>
        <v>8116.3935599999986</v>
      </c>
      <c r="H1184" s="3">
        <f t="shared" si="41"/>
        <v>0.41999999999825377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539.84</v>
      </c>
      <c r="D1185" s="2">
        <f>BILANCA!E181</f>
        <v>686.2</v>
      </c>
      <c r="E1185" s="2">
        <v>0</v>
      </c>
      <c r="F1185" s="2">
        <v>0</v>
      </c>
      <c r="G1185" s="3">
        <f t="shared" si="38"/>
        <v>334.642</v>
      </c>
      <c r="H1185" s="3">
        <f t="shared" si="41"/>
        <v>0.36000000000001364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539.84</v>
      </c>
      <c r="D1188" s="2">
        <f>BILANCA!E184</f>
        <v>686.2</v>
      </c>
      <c r="E1188" s="2">
        <v>0</v>
      </c>
      <c r="F1188" s="2">
        <v>0</v>
      </c>
      <c r="G1188" s="3">
        <f t="shared" si="38"/>
        <v>340.37872000000004</v>
      </c>
      <c r="H1188" s="3">
        <f t="shared" si="41"/>
        <v>0.36000000000001364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365.44</v>
      </c>
      <c r="D1198" s="2">
        <f>BILANCA!E194</f>
        <v>2600</v>
      </c>
      <c r="E1198" s="2">
        <v>0</v>
      </c>
      <c r="F1198" s="2">
        <v>0</v>
      </c>
      <c r="G1198" s="3">
        <f t="shared" si="38"/>
        <v>1046.3027200000001</v>
      </c>
      <c r="H1198" s="3">
        <f t="shared" si="41"/>
        <v>0.43999999999999773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7681.49</v>
      </c>
      <c r="D1200" s="2">
        <f>BILANCA!E196</f>
        <v>1399.75</v>
      </c>
      <c r="E1200" s="2">
        <v>0</v>
      </c>
      <c r="F1200" s="2">
        <v>0</v>
      </c>
      <c r="G1200" s="3">
        <f t="shared" si="38"/>
        <v>1991.3880999999999</v>
      </c>
      <c r="H1200" s="3">
        <f t="shared" si="41"/>
        <v>0.73999999999978172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15250</v>
      </c>
      <c r="D1201" s="2">
        <f>BILANCA!E197</f>
        <v>241064.4</v>
      </c>
      <c r="E1201" s="2">
        <v>0</v>
      </c>
      <c r="F1201" s="2">
        <v>0</v>
      </c>
      <c r="G1201" s="3">
        <f t="shared" si="38"/>
        <v>94999.3508</v>
      </c>
      <c r="H1201" s="3">
        <f t="shared" si="41"/>
        <v>0.39999999999417923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241064.4</v>
      </c>
      <c r="E1202" s="2">
        <v>0</v>
      </c>
      <c r="F1202" s="2">
        <v>0</v>
      </c>
      <c r="G1202" s="3">
        <f t="shared" ref="G1202:G1206" si="44">B1202/1000*C1202+B1202/500*D1202</f>
        <v>92568.729600000006</v>
      </c>
      <c r="H1202" s="3">
        <f t="shared" ref="H1202:H1206" si="45">ABS(C1202-ROUND(C1202,0))+ABS(D1202-ROUND(D1202,0))</f>
        <v>0.39999999999417923</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15250</v>
      </c>
      <c r="D1203" s="2">
        <f>BILANCA!E199</f>
        <v>0</v>
      </c>
      <c r="E1203" s="2">
        <v>0</v>
      </c>
      <c r="F1203" s="2">
        <v>0</v>
      </c>
      <c r="G1203" s="3">
        <f t="shared" si="44"/>
        <v>2943.25</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707571.79</v>
      </c>
      <c r="D1223" s="2">
        <f>BILANCA!E219</f>
        <v>628952.71</v>
      </c>
      <c r="E1223" s="2">
        <v>0</v>
      </c>
      <c r="F1223" s="2">
        <v>0</v>
      </c>
      <c r="G1223" s="3">
        <f t="shared" si="38"/>
        <v>418646.64572999999</v>
      </c>
      <c r="H1223" s="3">
        <f t="shared" si="41"/>
        <v>0.5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707571.79</v>
      </c>
      <c r="D1224" s="2">
        <f>BILANCA!E220</f>
        <v>628952.71</v>
      </c>
      <c r="E1224" s="2">
        <v>0</v>
      </c>
      <c r="F1224" s="2">
        <v>0</v>
      </c>
      <c r="G1224" s="3">
        <f t="shared" si="38"/>
        <v>420612.12293999997</v>
      </c>
      <c r="H1224" s="3">
        <f t="shared" si="41"/>
        <v>0.5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707571.79</v>
      </c>
      <c r="D1225" s="2">
        <f>BILANCA!E221</f>
        <v>628952.71</v>
      </c>
      <c r="E1225" s="2">
        <v>0</v>
      </c>
      <c r="F1225" s="2">
        <v>0</v>
      </c>
      <c r="G1225" s="3">
        <f t="shared" si="38"/>
        <v>422577.60015000001</v>
      </c>
      <c r="H1225" s="3">
        <f t="shared" si="41"/>
        <v>0.5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58439.38</v>
      </c>
      <c r="E1251" s="2">
        <v>0</v>
      </c>
      <c r="F1251" s="2">
        <v>0</v>
      </c>
      <c r="G1251" s="3">
        <f>B1251/1000*C1251+B1251/500*D1251</f>
        <v>28167.781159999999</v>
      </c>
      <c r="H1251" s="3">
        <f>ABS(C1251-ROUND(C1251,0))+ABS(D1251-ROUND(D1251,0))</f>
        <v>0.37999999999738066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8645553.4800000004</v>
      </c>
      <c r="D1255" s="2">
        <f>BILANCA!E251</f>
        <v>9075759.2300000004</v>
      </c>
      <c r="E1255" s="2">
        <v>0</v>
      </c>
      <c r="F1255" s="2">
        <v>0</v>
      </c>
      <c r="G1255" s="3">
        <f t="shared" si="38"/>
        <v>6565282.6253000004</v>
      </c>
      <c r="H1255" s="3">
        <f t="shared" si="41"/>
        <v>0.71000000089406967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8209005.3700000001</v>
      </c>
      <c r="D1256" s="2">
        <f>BILANCA!E252</f>
        <v>9222483.6400000006</v>
      </c>
      <c r="E1256" s="2">
        <v>0</v>
      </c>
      <c r="F1256" s="2">
        <v>0</v>
      </c>
      <c r="G1256" s="3">
        <f t="shared" si="38"/>
        <v>6556877.2719000001</v>
      </c>
      <c r="H1256" s="3">
        <f t="shared" si="41"/>
        <v>0.72999999951571226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8916577.1600000001</v>
      </c>
      <c r="D1257" s="2">
        <f>BILANCA!E253</f>
        <v>9851436.3499999996</v>
      </c>
      <c r="E1257" s="2">
        <v>0</v>
      </c>
      <c r="F1257" s="2">
        <v>0</v>
      </c>
      <c r="G1257" s="3">
        <f t="shared" si="38"/>
        <v>7069004.1154200006</v>
      </c>
      <c r="H1257" s="3">
        <f t="shared" si="41"/>
        <v>0.50999999977648258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707571.79</v>
      </c>
      <c r="D1258" s="2">
        <f>BILANCA!E254</f>
        <v>628952.71</v>
      </c>
      <c r="E1258" s="2">
        <v>0</v>
      </c>
      <c r="F1258" s="2">
        <v>0</v>
      </c>
      <c r="G1258" s="3">
        <f t="shared" si="38"/>
        <v>487438.34808000003</v>
      </c>
      <c r="H1258" s="3">
        <f t="shared" si="41"/>
        <v>0.5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274096.11000000127</v>
      </c>
      <c r="D1259" s="2">
        <f>BILANCA!E255</f>
        <v>-260430.41000000015</v>
      </c>
      <c r="E1259" s="2">
        <v>0</v>
      </c>
      <c r="F1259" s="2">
        <v>0</v>
      </c>
      <c r="G1259" s="3">
        <f t="shared" si="38"/>
        <v>-61444.412789999755</v>
      </c>
      <c r="H1259" s="3">
        <f t="shared" si="41"/>
        <v>0.52000000141561031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8705673.8000000007</v>
      </c>
      <c r="D1260" s="2">
        <f>BILANCA!E256</f>
        <v>9166861.6799999997</v>
      </c>
      <c r="E1260" s="2">
        <v>0</v>
      </c>
      <c r="F1260" s="2">
        <v>0</v>
      </c>
      <c r="G1260" s="3">
        <f t="shared" si="38"/>
        <v>6759849.29</v>
      </c>
      <c r="H1260" s="3">
        <f t="shared" si="41"/>
        <v>0.51999999955296516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7762244.7800000003</v>
      </c>
      <c r="D1261" s="2">
        <f>BILANCA!E257</f>
        <v>8537908.9800000004</v>
      </c>
      <c r="E1261" s="2">
        <v>0</v>
      </c>
      <c r="F1261" s="2">
        <v>0</v>
      </c>
      <c r="G1261" s="3">
        <f t="shared" si="38"/>
        <v>6234353.7477400005</v>
      </c>
      <c r="H1261" s="3">
        <f t="shared" si="41"/>
        <v>0.23999999929219484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943429.02</v>
      </c>
      <c r="D1263" s="2">
        <f>BILANCA!E259</f>
        <v>628952.69999999995</v>
      </c>
      <c r="E1263" s="2">
        <v>0</v>
      </c>
      <c r="F1263" s="2">
        <v>0</v>
      </c>
      <c r="G1263" s="3">
        <f t="shared" si="38"/>
        <v>556937.60826000001</v>
      </c>
      <c r="H1263" s="3">
        <f t="shared" si="41"/>
        <v>0.32000000006519258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8431577.6899999995</v>
      </c>
      <c r="D1264" s="2">
        <f>BILANCA!E260</f>
        <v>9427292.0899999999</v>
      </c>
      <c r="E1264" s="2">
        <v>0</v>
      </c>
      <c r="F1264" s="2">
        <v>0</v>
      </c>
      <c r="G1264" s="3">
        <f t="shared" si="38"/>
        <v>6930685.1149800001</v>
      </c>
      <c r="H1264" s="3">
        <f t="shared" si="41"/>
        <v>0.40000000037252903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8431577.6899999995</v>
      </c>
      <c r="D1266" s="2">
        <f>BILANCA!E262</f>
        <v>9427292.0899999999</v>
      </c>
      <c r="E1266" s="2">
        <v>0</v>
      </c>
      <c r="F1266" s="2">
        <v>0</v>
      </c>
      <c r="G1266" s="3">
        <f t="shared" si="38"/>
        <v>6985257.4387200009</v>
      </c>
      <c r="H1266" s="3">
        <f t="shared" si="41"/>
        <v>0.40000000037252903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162452</v>
      </c>
      <c r="D1278" s="2">
        <f>BILANCA!E274</f>
        <v>113705.99999999999</v>
      </c>
      <c r="E1278" s="2">
        <v>0</v>
      </c>
      <c r="F1278" s="2">
        <v>0</v>
      </c>
      <c r="G1278" s="3">
        <f t="shared" si="38"/>
        <v>104483.552</v>
      </c>
      <c r="H1278" s="3">
        <f t="shared" si="41"/>
        <v>1.4551915228366852E-11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159379.26999999999</v>
      </c>
      <c r="D1279" s="2">
        <f>BILANCA!E275</f>
        <v>5209.95</v>
      </c>
      <c r="E1279" s="2">
        <v>0</v>
      </c>
      <c r="F1279" s="2">
        <v>0</v>
      </c>
      <c r="G1279" s="3">
        <f t="shared" ref="G1279:G1294" si="48">B1279/1000*C1279+B1279/500*D1279</f>
        <v>45675.976730000002</v>
      </c>
      <c r="H1279" s="3">
        <f t="shared" ref="H1279:H1294" si="49">ABS(C1279-ROUND(C1279,0))+ABS(D1279-ROUND(D1279,0))</f>
        <v>0.31999999998970452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47863.5</v>
      </c>
      <c r="E1290" s="2">
        <v>0</v>
      </c>
      <c r="F1290" s="2">
        <v>0</v>
      </c>
      <c r="G1290" s="3">
        <f t="shared" si="48"/>
        <v>26803.56</v>
      </c>
      <c r="H1290" s="3">
        <f t="shared" si="49"/>
        <v>0.5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3072.73</v>
      </c>
      <c r="D1291" s="2">
        <f>BILANCA!E287</f>
        <v>37868.239999999998</v>
      </c>
      <c r="E1291" s="2">
        <v>0</v>
      </c>
      <c r="F1291" s="2">
        <v>0</v>
      </c>
      <c r="G1291" s="3">
        <f t="shared" si="48"/>
        <v>22145.388009999999</v>
      </c>
      <c r="H1291" s="3">
        <f t="shared" si="49"/>
        <v>0.50999999999794454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22764.31</v>
      </c>
      <c r="E1292" s="2">
        <v>0</v>
      </c>
      <c r="F1292" s="2">
        <v>0</v>
      </c>
      <c r="G1292" s="3">
        <f t="shared" si="48"/>
        <v>12839.07084</v>
      </c>
      <c r="H1292" s="3">
        <f t="shared" si="49"/>
        <v>0.31000000000130967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1116782.47</v>
      </c>
      <c r="D1301" s="2">
        <f>BILANCA!E297</f>
        <v>2258593.5499999998</v>
      </c>
      <c r="E1301" s="2">
        <v>0</v>
      </c>
      <c r="F1301" s="2">
        <v>0</v>
      </c>
      <c r="G1301" s="3">
        <f t="shared" si="38"/>
        <v>1639485.1448699997</v>
      </c>
      <c r="H1301" s="3">
        <f t="shared" si="41"/>
        <v>0.92000000015832484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1116782.47</v>
      </c>
      <c r="D1302" s="2">
        <f>BILANCA!E298</f>
        <v>2258593.5499999998</v>
      </c>
      <c r="E1302" s="2">
        <v>0</v>
      </c>
      <c r="F1302" s="2">
        <v>0</v>
      </c>
      <c r="G1302" s="3">
        <f t="shared" si="38"/>
        <v>1645119.1144399997</v>
      </c>
      <c r="H1302" s="3">
        <f t="shared" si="41"/>
        <v>0.92000000015832484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319587.39</v>
      </c>
      <c r="D1306" s="2">
        <f>BILANCA!E303</f>
        <v>296954.21000000002</v>
      </c>
      <c r="E1306" s="2">
        <v>0</v>
      </c>
      <c r="F1306" s="2">
        <v>0</v>
      </c>
      <c r="G1306" s="3">
        <f t="shared" si="38"/>
        <v>270394.75976000004</v>
      </c>
      <c r="H1306" s="3">
        <f t="shared" si="41"/>
        <v>0.6000000000349246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2351.5</v>
      </c>
      <c r="D1311" s="2">
        <f>BILANCA!E308</f>
        <v>3159.75</v>
      </c>
      <c r="E1311" s="2">
        <v>0</v>
      </c>
      <c r="F1311" s="2">
        <v>0</v>
      </c>
      <c r="G1311" s="3">
        <f t="shared" si="52"/>
        <v>2609.971</v>
      </c>
      <c r="H1311" s="3">
        <f t="shared" si="41"/>
        <v>0.75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61842.15</v>
      </c>
      <c r="D1340" s="2">
        <f>BILANCA!E337</f>
        <v>56271.46</v>
      </c>
      <c r="E1340" s="2">
        <v>0</v>
      </c>
      <c r="F1340" s="2">
        <v>0</v>
      </c>
      <c r="G1340" s="3">
        <f t="shared" si="52"/>
        <v>57547.073100000001</v>
      </c>
      <c r="H1340" s="3">
        <f t="shared" si="41"/>
        <v>0.61000000000058208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15250</v>
      </c>
      <c r="D1342" s="2">
        <f>BILANCA!E339</f>
        <v>241064.4</v>
      </c>
      <c r="E1342" s="2">
        <v>0</v>
      </c>
      <c r="F1342" s="2">
        <v>0</v>
      </c>
      <c r="G1342" s="3">
        <f t="shared" si="52"/>
        <v>165129.7616</v>
      </c>
      <c r="H1342" s="3">
        <f t="shared" si="41"/>
        <v>0.39999999999417923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707571.79</v>
      </c>
      <c r="D1346" s="2">
        <f>BILANCA!E343</f>
        <v>628952.71</v>
      </c>
      <c r="E1346" s="2">
        <v>0</v>
      </c>
      <c r="F1346" s="2">
        <v>0</v>
      </c>
      <c r="G1346" s="3">
        <f t="shared" si="52"/>
        <v>660400.34256000002</v>
      </c>
      <c r="H1346" s="3">
        <f t="shared" si="41"/>
        <v>0.5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3577</v>
      </c>
      <c r="E1370" s="2">
        <v>0</v>
      </c>
      <c r="F1370" s="2">
        <v>0</v>
      </c>
      <c r="G1370" s="3">
        <f t="shared" si="57"/>
        <v>2575.44</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2124.48</v>
      </c>
      <c r="E1371" s="2">
        <v>0</v>
      </c>
      <c r="F1371" s="2">
        <v>0</v>
      </c>
      <c r="G1371" s="3">
        <f t="shared" si="57"/>
        <v>1533.87456</v>
      </c>
      <c r="H1371" s="3">
        <f t="shared" si="58"/>
        <v>0.48000000000001819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52737.9</v>
      </c>
      <c r="E1373" s="2">
        <v>0</v>
      </c>
      <c r="F1373" s="2">
        <v>0</v>
      </c>
      <c r="G1373" s="3">
        <f t="shared" si="59"/>
        <v>38287.715400000001</v>
      </c>
      <c r="H1373" s="3">
        <f t="shared" si="60"/>
        <v>9.9999999998544808E-2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1116782.47</v>
      </c>
      <c r="D1394" s="2">
        <f>BILANCA!E391</f>
        <v>1033623.97</v>
      </c>
      <c r="E1394" s="2">
        <v>0</v>
      </c>
      <c r="F1394" s="2">
        <v>0</v>
      </c>
      <c r="G1394" s="3">
        <f t="shared" si="61"/>
        <v>1222667.67744</v>
      </c>
      <c r="H1394" s="3">
        <f t="shared" si="62"/>
        <v>0.5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1224969.58</v>
      </c>
      <c r="E1399" s="2">
        <v>0</v>
      </c>
      <c r="F1399" s="2">
        <v>0</v>
      </c>
      <c r="G1399" s="3">
        <f t="shared" si="61"/>
        <v>953026.33324000007</v>
      </c>
      <c r="H1399" s="3">
        <f t="shared" si="62"/>
        <v>0.41999999992549419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507223.72000000003</v>
      </c>
      <c r="D1401" s="7">
        <f>'RAS-funkcijski'!E5</f>
        <v>653407.47</v>
      </c>
      <c r="E1401" s="7">
        <v>0</v>
      </c>
      <c r="F1401" s="7">
        <v>0</v>
      </c>
      <c r="G1401" s="8">
        <f t="shared" si="52"/>
        <v>1814.0386599999999</v>
      </c>
      <c r="H1401" s="8">
        <f t="shared" si="41"/>
        <v>0.74999999994179234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309511.16000000003</v>
      </c>
      <c r="D1402" s="2">
        <f>'RAS-funkcijski'!E6</f>
        <v>375695.87</v>
      </c>
      <c r="E1402" s="2">
        <v>0</v>
      </c>
      <c r="F1402" s="2">
        <v>0</v>
      </c>
      <c r="G1402" s="3">
        <f t="shared" si="52"/>
        <v>2121.8058000000001</v>
      </c>
      <c r="H1402" s="3">
        <f t="shared" si="41"/>
        <v>0.2900000000372529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36789.22</v>
      </c>
      <c r="D1403" s="2">
        <f>'RAS-funkcijski'!E7</f>
        <v>55456.15</v>
      </c>
      <c r="E1403" s="2">
        <v>0</v>
      </c>
      <c r="F1403" s="2">
        <v>0</v>
      </c>
      <c r="G1403" s="3">
        <f t="shared" si="52"/>
        <v>443.10455999999999</v>
      </c>
      <c r="H1403" s="3">
        <f t="shared" si="41"/>
        <v>0.37000000000261934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272721.94</v>
      </c>
      <c r="D1404" s="2">
        <f>'RAS-funkcijski'!E8</f>
        <v>320239.71999999997</v>
      </c>
      <c r="E1404" s="2">
        <v>0</v>
      </c>
      <c r="F1404" s="2">
        <v>0</v>
      </c>
      <c r="G1404" s="3">
        <f t="shared" si="52"/>
        <v>3652.8055199999999</v>
      </c>
      <c r="H1404" s="3">
        <f t="shared" si="41"/>
        <v>0.34000000002561137</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197712.56</v>
      </c>
      <c r="D1409" s="2">
        <f>'RAS-funkcijski'!E13</f>
        <v>277711.60000000003</v>
      </c>
      <c r="E1409" s="2">
        <v>0</v>
      </c>
      <c r="F1409" s="2">
        <v>0</v>
      </c>
      <c r="G1409" s="3">
        <f t="shared" si="52"/>
        <v>6778.2218400000002</v>
      </c>
      <c r="H1409" s="3">
        <f t="shared" si="41"/>
        <v>0.83999999996740371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5859.96</v>
      </c>
      <c r="E1410" s="2">
        <v>0</v>
      </c>
      <c r="F1410" s="2">
        <v>0</v>
      </c>
      <c r="G1410" s="3">
        <f t="shared" si="52"/>
        <v>117.1992</v>
      </c>
      <c r="H1410" s="3">
        <f t="shared" si="41"/>
        <v>3.999999999996362E-2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197712.56</v>
      </c>
      <c r="D1412" s="2">
        <f>'RAS-funkcijski'!E16</f>
        <v>271851.64</v>
      </c>
      <c r="E1412" s="2">
        <v>0</v>
      </c>
      <c r="F1412" s="2">
        <v>0</v>
      </c>
      <c r="G1412" s="3">
        <f t="shared" si="52"/>
        <v>8896.9900799999996</v>
      </c>
      <c r="H1412" s="3">
        <f t="shared" si="41"/>
        <v>0.79999999998835847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23735.4</v>
      </c>
      <c r="D1424" s="2">
        <f>'RAS-funkcijski'!E28</f>
        <v>26116.79</v>
      </c>
      <c r="E1424" s="2">
        <v>0</v>
      </c>
      <c r="F1424" s="2">
        <v>0</v>
      </c>
      <c r="G1424" s="3">
        <f t="shared" si="52"/>
        <v>1823.2555200000002</v>
      </c>
      <c r="H1424" s="3">
        <f t="shared" si="41"/>
        <v>0.61000000000058208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23735.4</v>
      </c>
      <c r="D1426" s="2">
        <f>'RAS-funkcijski'!E30</f>
        <v>26116.79</v>
      </c>
      <c r="E1426" s="2">
        <v>0</v>
      </c>
      <c r="F1426" s="2">
        <v>0</v>
      </c>
      <c r="G1426" s="3">
        <f t="shared" si="52"/>
        <v>1975.1934799999999</v>
      </c>
      <c r="H1426" s="3">
        <f t="shared" si="41"/>
        <v>0.61000000000058208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158586.39000000001</v>
      </c>
      <c r="D1431" s="2">
        <f>'RAS-funkcijski'!E35</f>
        <v>305459.18</v>
      </c>
      <c r="E1431" s="2">
        <v>0</v>
      </c>
      <c r="F1431" s="2">
        <v>0</v>
      </c>
      <c r="G1431" s="3">
        <f t="shared" si="52"/>
        <v>23854.647250000002</v>
      </c>
      <c r="H1431" s="3">
        <f t="shared" si="41"/>
        <v>0.57000000000698492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1835</v>
      </c>
      <c r="E1435" s="2">
        <v>0</v>
      </c>
      <c r="F1435" s="2">
        <v>0</v>
      </c>
      <c r="G1435" s="3">
        <f t="shared" si="52"/>
        <v>128.45000000000002</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1835</v>
      </c>
      <c r="E1436" s="2">
        <v>0</v>
      </c>
      <c r="F1436" s="2">
        <v>0</v>
      </c>
      <c r="G1436" s="3">
        <f t="shared" si="52"/>
        <v>132.11999999999998</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158586.39000000001</v>
      </c>
      <c r="D1450" s="2">
        <f>'RAS-funkcijski'!E54</f>
        <v>303624.18</v>
      </c>
      <c r="E1450" s="2">
        <v>0</v>
      </c>
      <c r="F1450" s="2">
        <v>0</v>
      </c>
      <c r="G1450" s="3">
        <f t="shared" si="52"/>
        <v>38291.737500000003</v>
      </c>
      <c r="H1450" s="3">
        <f t="shared" si="63"/>
        <v>0.57000000000698492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158586.39000000001</v>
      </c>
      <c r="D1451" s="2">
        <f>'RAS-funkcijski'!E55</f>
        <v>303624.18</v>
      </c>
      <c r="E1451" s="2">
        <v>0</v>
      </c>
      <c r="F1451" s="2">
        <v>0</v>
      </c>
      <c r="G1451" s="3">
        <f t="shared" si="52"/>
        <v>39057.572249999997</v>
      </c>
      <c r="H1451" s="3">
        <f t="shared" si="63"/>
        <v>0.57000000000698492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19079.71</v>
      </c>
      <c r="D1471" s="2">
        <f>'RAS-funkcijski'!E75</f>
        <v>99302.27</v>
      </c>
      <c r="E1471" s="2">
        <v>0</v>
      </c>
      <c r="F1471" s="2">
        <v>0</v>
      </c>
      <c r="G1471" s="3">
        <f t="shared" si="52"/>
        <v>15455.581749999999</v>
      </c>
      <c r="H1471" s="3">
        <f t="shared" si="63"/>
        <v>0.56000000000494765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13967.21</v>
      </c>
      <c r="D1472" s="2">
        <f>'RAS-funkcijski'!E76</f>
        <v>23718.76</v>
      </c>
      <c r="E1472" s="2">
        <v>0</v>
      </c>
      <c r="F1472" s="2">
        <v>0</v>
      </c>
      <c r="G1472" s="3">
        <f t="shared" si="52"/>
        <v>4421.1405599999998</v>
      </c>
      <c r="H1472" s="3">
        <f t="shared" si="63"/>
        <v>0.4500000000007276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9679.18</v>
      </c>
      <c r="E1473" s="2">
        <v>0</v>
      </c>
      <c r="F1473" s="2">
        <v>0</v>
      </c>
      <c r="G1473" s="3">
        <f t="shared" si="52"/>
        <v>1413.1602800000001</v>
      </c>
      <c r="H1473" s="3">
        <f t="shared" si="63"/>
        <v>0.18000000000029104</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5112.5</v>
      </c>
      <c r="D1475" s="2">
        <f>'RAS-funkcijski'!E79</f>
        <v>4247</v>
      </c>
      <c r="E1475" s="2">
        <v>0</v>
      </c>
      <c r="F1475" s="2">
        <v>0</v>
      </c>
      <c r="G1475" s="3">
        <f t="shared" si="52"/>
        <v>1020.4875</v>
      </c>
      <c r="H1475" s="3">
        <f t="shared" si="63"/>
        <v>0.5</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61657.33</v>
      </c>
      <c r="E1477" s="2">
        <v>0</v>
      </c>
      <c r="F1477" s="2">
        <v>0</v>
      </c>
      <c r="G1477" s="3">
        <f t="shared" si="52"/>
        <v>9495.2288200000003</v>
      </c>
      <c r="H1477" s="3">
        <f t="shared" si="63"/>
        <v>0.33000000000174623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550626.13</v>
      </c>
      <c r="D1478" s="2">
        <f>'RAS-funkcijski'!E82</f>
        <v>1139766.6599999999</v>
      </c>
      <c r="E1478" s="2">
        <v>0</v>
      </c>
      <c r="F1478" s="2">
        <v>0</v>
      </c>
      <c r="G1478" s="3">
        <f t="shared" si="52"/>
        <v>220752.43709999998</v>
      </c>
      <c r="H1478" s="3">
        <f t="shared" si="63"/>
        <v>0.47000000008847564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550626.13</v>
      </c>
      <c r="D1480" s="2">
        <f>'RAS-funkcijski'!E84</f>
        <v>1011282.14</v>
      </c>
      <c r="E1480" s="2">
        <v>0</v>
      </c>
      <c r="F1480" s="2">
        <v>0</v>
      </c>
      <c r="G1480" s="3">
        <f t="shared" si="52"/>
        <v>205855.2328</v>
      </c>
      <c r="H1480" s="3">
        <f t="shared" si="63"/>
        <v>0.27000000001862645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128484.52</v>
      </c>
      <c r="E1482" s="2">
        <v>0</v>
      </c>
      <c r="F1482" s="2">
        <v>0</v>
      </c>
      <c r="G1482" s="3">
        <f t="shared" si="52"/>
        <v>21071.461280000003</v>
      </c>
      <c r="H1482" s="3">
        <f t="shared" si="63"/>
        <v>0.47999999999592546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82994.41</v>
      </c>
      <c r="D1503" s="2">
        <f>'RAS-funkcijski'!E107</f>
        <v>92028.78</v>
      </c>
      <c r="E1503" s="2">
        <v>0</v>
      </c>
      <c r="F1503" s="2">
        <v>0</v>
      </c>
      <c r="G1503" s="3">
        <f t="shared" si="52"/>
        <v>27506.352909999998</v>
      </c>
      <c r="H1503" s="3">
        <f t="shared" si="63"/>
        <v>0.63000000000465661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53060.75</v>
      </c>
      <c r="D1504" s="2">
        <f>'RAS-funkcijski'!E108</f>
        <v>62500</v>
      </c>
      <c r="E1504" s="2">
        <v>0</v>
      </c>
      <c r="F1504" s="2">
        <v>0</v>
      </c>
      <c r="G1504" s="3">
        <f t="shared" si="52"/>
        <v>18518.317999999999</v>
      </c>
      <c r="H1504" s="3">
        <f t="shared" si="63"/>
        <v>0.25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29933.66</v>
      </c>
      <c r="D1505" s="2">
        <f>'RAS-funkcijski'!E109</f>
        <v>29528.78</v>
      </c>
      <c r="E1505" s="2">
        <v>0</v>
      </c>
      <c r="F1505" s="2">
        <v>0</v>
      </c>
      <c r="G1505" s="3">
        <f t="shared" si="52"/>
        <v>9344.0780999999988</v>
      </c>
      <c r="H1505" s="3">
        <f t="shared" si="63"/>
        <v>0.56000000000130967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184755.38</v>
      </c>
      <c r="D1510" s="2">
        <f>'RAS-funkcijski'!E114</f>
        <v>256899.78000000003</v>
      </c>
      <c r="E1510" s="2">
        <v>0</v>
      </c>
      <c r="F1510" s="2">
        <v>0</v>
      </c>
      <c r="G1510" s="3">
        <f t="shared" si="52"/>
        <v>76841.04340000001</v>
      </c>
      <c r="H1510" s="3">
        <f t="shared" si="63"/>
        <v>0.59999999997671694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166864.74000000002</v>
      </c>
      <c r="D1511" s="2">
        <f>'RAS-funkcijski'!E115</f>
        <v>238949.15000000002</v>
      </c>
      <c r="E1511" s="2">
        <v>0</v>
      </c>
      <c r="F1511" s="2">
        <v>0</v>
      </c>
      <c r="G1511" s="3">
        <f t="shared" si="52"/>
        <v>71568.697440000004</v>
      </c>
      <c r="H1511" s="3">
        <f t="shared" si="63"/>
        <v>0.41000000000349246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149904.70000000001</v>
      </c>
      <c r="D1512" s="2">
        <f>'RAS-funkcijski'!E116</f>
        <v>224420.42</v>
      </c>
      <c r="E1512" s="2">
        <v>0</v>
      </c>
      <c r="F1512" s="2">
        <v>0</v>
      </c>
      <c r="G1512" s="3">
        <f t="shared" si="52"/>
        <v>67059.500480000002</v>
      </c>
      <c r="H1512" s="3">
        <f t="shared" si="63"/>
        <v>0.72000000000116415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16960.04</v>
      </c>
      <c r="D1513" s="2">
        <f>'RAS-funkcijski'!E117</f>
        <v>14528.73</v>
      </c>
      <c r="E1513" s="2">
        <v>0</v>
      </c>
      <c r="F1513" s="2">
        <v>0</v>
      </c>
      <c r="G1513" s="3">
        <f t="shared" si="52"/>
        <v>5199.9775</v>
      </c>
      <c r="H1513" s="3">
        <f t="shared" si="63"/>
        <v>0.31000000000130967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12910.64</v>
      </c>
      <c r="D1514" s="2">
        <f>'RAS-funkcijski'!E118</f>
        <v>13150.63</v>
      </c>
      <c r="E1514" s="2">
        <v>0</v>
      </c>
      <c r="F1514" s="2">
        <v>0</v>
      </c>
      <c r="G1514" s="3">
        <f t="shared" si="52"/>
        <v>4470.1566000000003</v>
      </c>
      <c r="H1514" s="3">
        <f t="shared" si="63"/>
        <v>0.73000000000138243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12910.64</v>
      </c>
      <c r="D1515" s="2">
        <f>'RAS-funkcijski'!E119</f>
        <v>13150.63</v>
      </c>
      <c r="E1515" s="2">
        <v>0</v>
      </c>
      <c r="F1515" s="2">
        <v>0</v>
      </c>
      <c r="G1515" s="3">
        <f t="shared" si="52"/>
        <v>4509.3684999999996</v>
      </c>
      <c r="H1515" s="3">
        <f t="shared" si="63"/>
        <v>0.73000000000138243</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4980</v>
      </c>
      <c r="D1518" s="2">
        <f>'RAS-funkcijski'!E122</f>
        <v>4800</v>
      </c>
      <c r="E1518" s="2">
        <v>0</v>
      </c>
      <c r="F1518" s="2">
        <v>0</v>
      </c>
      <c r="G1518" s="3">
        <f t="shared" si="52"/>
        <v>1720.44</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4980</v>
      </c>
      <c r="D1519" s="2">
        <f>'RAS-funkcijski'!E123</f>
        <v>4800</v>
      </c>
      <c r="E1519" s="2">
        <v>0</v>
      </c>
      <c r="F1519" s="2">
        <v>0</v>
      </c>
      <c r="G1519" s="3">
        <f t="shared" si="52"/>
        <v>1735.02</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43406.5</v>
      </c>
      <c r="D1525" s="2">
        <f>'RAS-funkcijski'!E129</f>
        <v>57204.55</v>
      </c>
      <c r="E1525" s="2">
        <v>0</v>
      </c>
      <c r="F1525" s="2">
        <v>0</v>
      </c>
      <c r="G1525" s="3">
        <f t="shared" si="52"/>
        <v>19726.95</v>
      </c>
      <c r="H1525" s="3">
        <f t="shared" si="63"/>
        <v>0.94999999999708962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20600</v>
      </c>
      <c r="D1529" s="2">
        <f>'RAS-funkcijski'!E133</f>
        <v>28850</v>
      </c>
      <c r="E1529" s="2">
        <v>0</v>
      </c>
      <c r="F1529" s="2">
        <v>0</v>
      </c>
      <c r="G1529" s="3">
        <f t="shared" si="52"/>
        <v>10100.700000000001</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13960</v>
      </c>
      <c r="D1531" s="2">
        <f>'RAS-funkcijski'!E135</f>
        <v>21000</v>
      </c>
      <c r="E1531" s="2">
        <v>0</v>
      </c>
      <c r="F1531" s="2">
        <v>0</v>
      </c>
      <c r="G1531" s="3">
        <f t="shared" si="52"/>
        <v>7330.76</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7354.55</v>
      </c>
      <c r="E1533" s="2">
        <v>0</v>
      </c>
      <c r="F1533" s="2">
        <v>0</v>
      </c>
      <c r="G1533" s="3">
        <f t="shared" si="52"/>
        <v>1956.3103000000001</v>
      </c>
      <c r="H1533" s="3">
        <f t="shared" si="63"/>
        <v>0.4499999999998181</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8846.5</v>
      </c>
      <c r="D1534" s="2">
        <f>'RAS-funkcijski'!E138</f>
        <v>0</v>
      </c>
      <c r="E1534" s="2">
        <v>0</v>
      </c>
      <c r="F1534" s="2">
        <v>0</v>
      </c>
      <c r="G1534" s="3">
        <f t="shared" si="52"/>
        <v>1185.431</v>
      </c>
      <c r="H1534" s="3">
        <f t="shared" si="63"/>
        <v>0.5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1570407.6400000001</v>
      </c>
      <c r="D1537" s="14">
        <f>'RAS-funkcijski'!E141</f>
        <v>2630185.4799999995</v>
      </c>
      <c r="E1537" s="14">
        <v>0</v>
      </c>
      <c r="F1537" s="14">
        <v>0</v>
      </c>
      <c r="G1537" s="15">
        <f t="shared" si="52"/>
        <v>935816.66819999996</v>
      </c>
      <c r="H1537" s="15">
        <f t="shared" si="63"/>
        <v>0.8399999993853271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14334.06</v>
      </c>
      <c r="E1538" s="7">
        <v>0</v>
      </c>
      <c r="F1538" s="7">
        <v>0</v>
      </c>
      <c r="G1538" s="8">
        <f t="shared" si="52"/>
        <v>28.668119999999998</v>
      </c>
      <c r="H1538" s="8">
        <f t="shared" si="63"/>
        <v>5.9999999999490683E-2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14334.06</v>
      </c>
      <c r="E1539" s="2">
        <v>0</v>
      </c>
      <c r="F1539" s="2">
        <v>0</v>
      </c>
      <c r="G1539" s="3">
        <f t="shared" si="52"/>
        <v>57.336239999999997</v>
      </c>
      <c r="H1539" s="3">
        <f t="shared" si="63"/>
        <v>5.9999999999490683E-2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14334.06</v>
      </c>
      <c r="E1540" s="2">
        <v>0</v>
      </c>
      <c r="F1540" s="2">
        <v>0</v>
      </c>
      <c r="G1540" s="3">
        <f t="shared" si="52"/>
        <v>86.004360000000005</v>
      </c>
      <c r="H1540" s="3">
        <f t="shared" si="63"/>
        <v>5.9999999999490683E-2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14334.06</v>
      </c>
      <c r="E1541" s="2">
        <v>0</v>
      </c>
      <c r="F1541" s="2">
        <v>0</v>
      </c>
      <c r="G1541" s="3">
        <f t="shared" si="52"/>
        <v>114.67247999999999</v>
      </c>
      <c r="H1541" s="3">
        <f t="shared" si="63"/>
        <v>5.9999999999490683E-2</v>
      </c>
      <c r="I1541" s="11">
        <f t="shared" ref="I1541:I1546" si="64">G1541*H1541</f>
        <v>6.8803487999415953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784663.94</v>
      </c>
      <c r="D1582" s="7"/>
      <c r="E1582" s="7">
        <v>0</v>
      </c>
      <c r="F1582" s="7">
        <v>0</v>
      </c>
      <c r="G1582" s="8">
        <f t="shared" ref="G1582:G1686" si="70">B1582/1000*C1582</f>
        <v>784.66393999999991</v>
      </c>
      <c r="H1582" s="8">
        <f t="shared" ref="H1582:H1686" si="71">ABS(C1582-ROUND(C1582,0))</f>
        <v>6.0000000055879354E-2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2589377.44</v>
      </c>
      <c r="D1583" s="2">
        <v>0</v>
      </c>
      <c r="E1583" s="2">
        <v>0</v>
      </c>
      <c r="F1583" s="2">
        <v>0</v>
      </c>
      <c r="G1583" s="3">
        <f t="shared" si="70"/>
        <v>5178.7548800000004</v>
      </c>
      <c r="H1583" s="3">
        <f t="shared" si="71"/>
        <v>0.43999999994412065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925526.29</v>
      </c>
      <c r="D1585" s="2">
        <v>0</v>
      </c>
      <c r="E1585" s="2">
        <v>0</v>
      </c>
      <c r="F1585" s="2">
        <v>0</v>
      </c>
      <c r="G1585" s="3">
        <f t="shared" si="70"/>
        <v>3702.1051600000001</v>
      </c>
      <c r="H1585" s="3">
        <f t="shared" si="71"/>
        <v>0.2900000000372529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439521.5</v>
      </c>
      <c r="D1586" s="2">
        <v>0</v>
      </c>
      <c r="E1586" s="2">
        <v>0</v>
      </c>
      <c r="F1586" s="2">
        <v>0</v>
      </c>
      <c r="G1586" s="3">
        <f t="shared" si="70"/>
        <v>2197.6075000000001</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434668.79</v>
      </c>
      <c r="D1587" s="2">
        <v>0</v>
      </c>
      <c r="E1587" s="2">
        <v>0</v>
      </c>
      <c r="F1587" s="2">
        <v>0</v>
      </c>
      <c r="G1587" s="3">
        <f t="shared" si="70"/>
        <v>2608.0127400000001</v>
      </c>
      <c r="H1587" s="3">
        <f t="shared" si="71"/>
        <v>0.21000000002095476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3632.3</v>
      </c>
      <c r="D1588" s="2">
        <v>0</v>
      </c>
      <c r="E1588" s="2">
        <v>0</v>
      </c>
      <c r="F1588" s="2">
        <v>0</v>
      </c>
      <c r="G1588" s="3">
        <f t="shared" si="70"/>
        <v>25.426100000000002</v>
      </c>
      <c r="H1588" s="3">
        <f t="shared" si="71"/>
        <v>0.3000000000001819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33678.44</v>
      </c>
      <c r="D1591" s="2">
        <v>0</v>
      </c>
      <c r="E1591" s="2">
        <v>0</v>
      </c>
      <c r="F1591" s="2">
        <v>0</v>
      </c>
      <c r="G1591" s="3">
        <f t="shared" si="70"/>
        <v>336.78440000000001</v>
      </c>
      <c r="H1591" s="3">
        <f t="shared" si="71"/>
        <v>0.44000000000232831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12256.26</v>
      </c>
      <c r="D1592" s="2">
        <v>0</v>
      </c>
      <c r="E1592" s="2">
        <v>0</v>
      </c>
      <c r="F1592" s="2">
        <v>0</v>
      </c>
      <c r="G1592" s="3">
        <f t="shared" si="70"/>
        <v>134.81886</v>
      </c>
      <c r="H1592" s="3">
        <f t="shared" si="71"/>
        <v>0.26000000000021828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1769</v>
      </c>
      <c r="D1593" s="2">
        <v>0</v>
      </c>
      <c r="E1593" s="2">
        <v>0</v>
      </c>
      <c r="F1593" s="2">
        <v>0</v>
      </c>
      <c r="G1593" s="3">
        <f t="shared" si="70"/>
        <v>21.228000000000002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1397449.64</v>
      </c>
      <c r="D1594" s="2">
        <v>0</v>
      </c>
      <c r="E1594" s="2">
        <v>0</v>
      </c>
      <c r="F1594" s="2">
        <v>0</v>
      </c>
      <c r="G1594" s="3">
        <f t="shared" si="70"/>
        <v>18166.845319999997</v>
      </c>
      <c r="H1594" s="3">
        <f t="shared" si="71"/>
        <v>0.36000000010244548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104932.47</v>
      </c>
      <c r="D1595" s="2">
        <v>0</v>
      </c>
      <c r="E1595" s="2">
        <v>0</v>
      </c>
      <c r="F1595" s="2">
        <v>0</v>
      </c>
      <c r="G1595" s="3">
        <f t="shared" si="70"/>
        <v>1469.05458</v>
      </c>
      <c r="H1595" s="3">
        <f t="shared" si="71"/>
        <v>0.47000000000116415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104932.47</v>
      </c>
      <c r="D1599" s="2">
        <v>0</v>
      </c>
      <c r="E1599" s="2">
        <v>0</v>
      </c>
      <c r="F1599" s="2">
        <v>0</v>
      </c>
      <c r="G1599" s="3">
        <f t="shared" si="70"/>
        <v>1888.7844599999999</v>
      </c>
      <c r="H1599" s="3">
        <f t="shared" si="71"/>
        <v>0.47000000000116415</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161469.04</v>
      </c>
      <c r="D1601" s="2">
        <v>0</v>
      </c>
      <c r="E1601" s="2">
        <v>0</v>
      </c>
      <c r="F1601" s="2">
        <v>0</v>
      </c>
      <c r="G1601" s="3">
        <f>B1601/1000*C1601</f>
        <v>3229.3808000000004</v>
      </c>
      <c r="H1601" s="3">
        <f>ABS(C1601-ROUND(C1601,0))</f>
        <v>4.0000000008149073E-2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2389313.4299999997</v>
      </c>
      <c r="D1602" s="2">
        <v>0</v>
      </c>
      <c r="E1602" s="2">
        <v>0</v>
      </c>
      <c r="F1602" s="2">
        <v>0</v>
      </c>
      <c r="G1602" s="3">
        <f t="shared" si="70"/>
        <v>50175.582029999998</v>
      </c>
      <c r="H1602" s="3">
        <f t="shared" si="71"/>
        <v>0.42999999970197678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931096.98</v>
      </c>
      <c r="D1604" s="2">
        <v>0</v>
      </c>
      <c r="E1604" s="2">
        <v>0</v>
      </c>
      <c r="F1604" s="2">
        <v>0</v>
      </c>
      <c r="G1604" s="3">
        <f t="shared" si="70"/>
        <v>21415.23054</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434909.95</v>
      </c>
      <c r="D1605" s="2">
        <v>0</v>
      </c>
      <c r="E1605" s="2">
        <v>0</v>
      </c>
      <c r="F1605" s="2">
        <v>0</v>
      </c>
      <c r="G1605" s="3">
        <f t="shared" si="70"/>
        <v>10437.838800000001</v>
      </c>
      <c r="H1605" s="3">
        <f t="shared" si="71"/>
        <v>4.9999999988358468E-2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440950.21</v>
      </c>
      <c r="D1606" s="2">
        <v>0</v>
      </c>
      <c r="E1606" s="2">
        <v>0</v>
      </c>
      <c r="F1606" s="2">
        <v>0</v>
      </c>
      <c r="G1606" s="3">
        <f t="shared" si="70"/>
        <v>11023.755250000002</v>
      </c>
      <c r="H1606" s="3">
        <f t="shared" si="71"/>
        <v>0.21000000002095476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3485.94</v>
      </c>
      <c r="D1607" s="2">
        <v>0</v>
      </c>
      <c r="E1607" s="2">
        <v>0</v>
      </c>
      <c r="F1607" s="2">
        <v>0</v>
      </c>
      <c r="G1607" s="3">
        <f t="shared" si="70"/>
        <v>90.634439999999998</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31443.88</v>
      </c>
      <c r="D1610" s="2">
        <v>0</v>
      </c>
      <c r="E1610" s="2">
        <v>0</v>
      </c>
      <c r="F1610" s="2">
        <v>0</v>
      </c>
      <c r="G1610" s="3">
        <f t="shared" si="70"/>
        <v>911.87252000000012</v>
      </c>
      <c r="H1610" s="3">
        <f t="shared" si="71"/>
        <v>0.11999999999898137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12256.26</v>
      </c>
      <c r="D1611" s="2">
        <v>0</v>
      </c>
      <c r="E1611" s="2">
        <v>0</v>
      </c>
      <c r="F1611" s="2">
        <v>0</v>
      </c>
      <c r="G1611" s="3">
        <f t="shared" si="70"/>
        <v>367.68779999999998</v>
      </c>
      <c r="H1611" s="3">
        <f t="shared" si="71"/>
        <v>0.26000000000021828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8050.74</v>
      </c>
      <c r="D1612" s="2">
        <v>0</v>
      </c>
      <c r="E1612" s="2">
        <v>0</v>
      </c>
      <c r="F1612" s="2">
        <v>0</v>
      </c>
      <c r="G1612" s="3">
        <f t="shared" si="70"/>
        <v>249.57293999999999</v>
      </c>
      <c r="H1612" s="3">
        <f t="shared" si="71"/>
        <v>0.26000000000021828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1171635.24</v>
      </c>
      <c r="D1613" s="2">
        <v>0</v>
      </c>
      <c r="E1613" s="2">
        <v>0</v>
      </c>
      <c r="F1613" s="2">
        <v>0</v>
      </c>
      <c r="G1613" s="3">
        <f t="shared" si="70"/>
        <v>37492.327680000002</v>
      </c>
      <c r="H1613" s="3">
        <f t="shared" si="71"/>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183551.55</v>
      </c>
      <c r="D1614" s="2">
        <v>0</v>
      </c>
      <c r="E1614" s="2">
        <v>0</v>
      </c>
      <c r="F1614" s="2">
        <v>0</v>
      </c>
      <c r="G1614" s="3">
        <f t="shared" si="70"/>
        <v>6057.2011499999999</v>
      </c>
      <c r="H1614" s="3">
        <f t="shared" si="71"/>
        <v>0.45000000001164153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183551.55</v>
      </c>
      <c r="D1618" s="2">
        <v>0</v>
      </c>
      <c r="E1618" s="2">
        <v>0</v>
      </c>
      <c r="F1618" s="2">
        <v>0</v>
      </c>
      <c r="G1618" s="3">
        <f t="shared" si="70"/>
        <v>6791.4073499999995</v>
      </c>
      <c r="H1618" s="3">
        <f t="shared" si="71"/>
        <v>0.45000000001164153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103029.66</v>
      </c>
      <c r="D1620" s="2">
        <v>0</v>
      </c>
      <c r="E1620" s="2">
        <v>0</v>
      </c>
      <c r="F1620" s="2">
        <v>0</v>
      </c>
      <c r="G1620" s="3">
        <f>B1620/1000*C1620</f>
        <v>4018.1567400000004</v>
      </c>
      <c r="H1620" s="3">
        <f>ABS(C1620-ROUND(C1620,0))</f>
        <v>0.33999999999650754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984727.95000000019</v>
      </c>
      <c r="D1621" s="2">
        <v>0</v>
      </c>
      <c r="E1621" s="2">
        <v>0</v>
      </c>
      <c r="F1621" s="2">
        <v>0</v>
      </c>
      <c r="G1621" s="3">
        <f t="shared" si="70"/>
        <v>39389.118000000009</v>
      </c>
      <c r="H1621" s="3">
        <f t="shared" si="71"/>
        <v>4.9999999813735485E-2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984727.95</v>
      </c>
      <c r="D1681" s="2">
        <v>0</v>
      </c>
      <c r="E1681" s="2">
        <v>0</v>
      </c>
      <c r="F1681" s="2">
        <v>0</v>
      </c>
      <c r="G1681" s="3">
        <f t="shared" si="70"/>
        <v>98472.794999999998</v>
      </c>
      <c r="H1681" s="3">
        <f t="shared" si="71"/>
        <v>5.0000000046566129E-2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56271.46</v>
      </c>
      <c r="D1683" s="2">
        <v>0</v>
      </c>
      <c r="E1683" s="2">
        <v>0</v>
      </c>
      <c r="F1683" s="2">
        <v>0</v>
      </c>
      <c r="G1683" s="3">
        <f t="shared" si="70"/>
        <v>5739.6889199999996</v>
      </c>
      <c r="H1683" s="3">
        <f t="shared" si="71"/>
        <v>0.45999999999912689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241064.4</v>
      </c>
      <c r="D1684" s="2">
        <v>0</v>
      </c>
      <c r="E1684" s="2">
        <v>0</v>
      </c>
      <c r="F1684" s="2">
        <v>0</v>
      </c>
      <c r="G1684" s="3">
        <f t="shared" si="70"/>
        <v>24829.633199999997</v>
      </c>
      <c r="H1684" s="3">
        <f t="shared" si="71"/>
        <v>0.39999999999417923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628952.71</v>
      </c>
      <c r="D1685" s="2">
        <v>0</v>
      </c>
      <c r="E1685" s="2">
        <v>0</v>
      </c>
      <c r="F1685" s="2">
        <v>0</v>
      </c>
      <c r="G1685" s="3">
        <f>B1685/1000*C1685</f>
        <v>65411.081839999992</v>
      </c>
      <c r="H1685" s="3">
        <f>ABS(C1685-ROUND(C1685,0))</f>
        <v>0.2900000000372529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58439.38</v>
      </c>
      <c r="D1686" s="14">
        <v>0</v>
      </c>
      <c r="E1686" s="14">
        <v>0</v>
      </c>
      <c r="F1686" s="14">
        <v>0</v>
      </c>
      <c r="G1686" s="15">
        <f t="shared" si="70"/>
        <v>6136.1348999999991</v>
      </c>
      <c r="H1686" s="15">
        <f t="shared" si="71"/>
        <v>0.37999999999738066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36820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1977741.7399999998</v>
      </c>
      <c r="I17" s="275">
        <f>'PR-RAS'!E6</f>
        <v>2248882.79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989941.97</v>
      </c>
      <c r="I18" s="275">
        <f>'PR-RAS'!E152</f>
        <v>1232735.8400000001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274096.10999999981</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260430.4100000005</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8266503.2700000005</v>
      </c>
      <c r="I22" s="275">
        <f>BILANCA!E7</f>
        <v>9201362.459999999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1163714.1499999999</v>
      </c>
      <c r="I23" s="275">
        <f>BILANCA!E69</f>
        <v>859124.72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784663.94000000006</v>
      </c>
      <c r="I24" s="275">
        <f>BILANCA!E177</f>
        <v>984727.95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8645553.4800000004</v>
      </c>
      <c r="I25" s="275">
        <f>BILANCA!E251</f>
        <v>9075759.2300000004</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507223.72000000003</v>
      </c>
      <c r="I27" s="275">
        <f>'RAS-funkcijski'!E5</f>
        <v>653407.47</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158586.39000000001</v>
      </c>
      <c r="I28" s="275">
        <f>'RAS-funkcijski'!E35</f>
        <v>305459.18</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184755.38</v>
      </c>
      <c r="I30" s="275">
        <f>'RAS-funkcijski'!E114</f>
        <v>256899.78000000003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1570407.6400000001</v>
      </c>
      <c r="I31" s="275">
        <f>'RAS-funkcijski'!E141</f>
        <v>2630185.4799999995</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14334.06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784663.94</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984727.95000000019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984727.95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69" zoomScaleNormal="100" workbookViewId="0">
      <selection activeCell="D304" sqref="D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1977741.7399999998</v>
      </c>
      <c r="E6" s="60">
        <f>E7+E43+E49+E82+E106+E125+E134+E140</f>
        <v>2248882.79</v>
      </c>
      <c r="F6" s="45">
        <f t="shared" ref="F6:F132" si="0">IF(D6&lt;&gt;0,IF(E6/D6&gt;=100,"&gt;&gt;100",E6/D6*100),"-")</f>
        <v>113.70962874050483</v>
      </c>
    </row>
    <row r="7" spans="1:24" ht="12.75" customHeight="1" x14ac:dyDescent="0.2">
      <c r="A7" s="63">
        <v>61</v>
      </c>
      <c r="B7" s="220" t="s">
        <v>17</v>
      </c>
      <c r="C7" s="247" t="s">
        <v>18</v>
      </c>
      <c r="D7" s="60">
        <f>D8+D17+D23+D29+D36+D39</f>
        <v>462258.27999999997</v>
      </c>
      <c r="E7" s="60">
        <f>E8+E17+E23+E29+E36+E39</f>
        <v>503642.84</v>
      </c>
      <c r="F7" s="45">
        <f t="shared" si="0"/>
        <v>108.95269198855671</v>
      </c>
    </row>
    <row r="8" spans="1:24" ht="12.75" customHeight="1" x14ac:dyDescent="0.2">
      <c r="A8" s="63">
        <v>611</v>
      </c>
      <c r="B8" s="220" t="s">
        <v>19</v>
      </c>
      <c r="C8" s="247" t="s">
        <v>20</v>
      </c>
      <c r="D8" s="60">
        <f>SUM(D9:D14)-D15-D16</f>
        <v>398446.32</v>
      </c>
      <c r="E8" s="60">
        <f>SUM(E9:E14)-E15-E16</f>
        <v>466208.08</v>
      </c>
      <c r="F8" s="45">
        <f t="shared" si="0"/>
        <v>117.00649663422666</v>
      </c>
    </row>
    <row r="9" spans="1:24" ht="12.75" customHeight="1" x14ac:dyDescent="0.2">
      <c r="A9" s="63">
        <v>6111</v>
      </c>
      <c r="B9" s="65" t="s">
        <v>21</v>
      </c>
      <c r="C9" s="247" t="s">
        <v>22</v>
      </c>
      <c r="D9" s="194">
        <v>407600.08</v>
      </c>
      <c r="E9" s="194">
        <v>466208.08</v>
      </c>
      <c r="F9" s="45">
        <f t="shared" si="0"/>
        <v>114.3787999256526</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9153.76</v>
      </c>
      <c r="E15" s="194">
        <v>0</v>
      </c>
      <c r="F15" s="45">
        <f t="shared" si="0"/>
        <v>0</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61899.42</v>
      </c>
      <c r="E23" s="60">
        <f t="shared" si="2"/>
        <v>35469.050000000003</v>
      </c>
      <c r="F23" s="45">
        <f t="shared" si="0"/>
        <v>57.30110233666165</v>
      </c>
    </row>
    <row r="24" spans="1:6" ht="12.75" customHeight="1" x14ac:dyDescent="0.2">
      <c r="A24" s="63">
        <v>6131</v>
      </c>
      <c r="B24" s="65" t="s">
        <v>51</v>
      </c>
      <c r="C24" s="247" t="s">
        <v>52</v>
      </c>
      <c r="D24" s="194">
        <v>0</v>
      </c>
      <c r="E24" s="194">
        <v>807.36</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61899.42</v>
      </c>
      <c r="E27" s="194">
        <v>34661.69</v>
      </c>
      <c r="F27" s="45">
        <f t="shared" si="0"/>
        <v>55.996792861710176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1912.54</v>
      </c>
      <c r="E29" s="60">
        <f>SUM(E30:E35)</f>
        <v>1965.71</v>
      </c>
      <c r="F29" s="45">
        <f t="shared" si="0"/>
        <v>102.78007257364553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1792.37</v>
      </c>
      <c r="E31" s="194">
        <v>1965.71</v>
      </c>
      <c r="F31" s="45">
        <f t="shared" si="0"/>
        <v>109.67099427015627</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120.17</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786650.88</v>
      </c>
      <c r="E49" s="60">
        <f>E50+E53+E58+E61+E64+E68+E71+E74+E77</f>
        <v>1041095.55</v>
      </c>
      <c r="F49" s="45">
        <f t="shared" si="0"/>
        <v>132.34531053979117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664740.88</v>
      </c>
      <c r="E58" s="60">
        <f t="shared" si="9"/>
        <v>293744.57</v>
      </c>
      <c r="F58" s="45">
        <f t="shared" si="0"/>
        <v>44.189334346339585</v>
      </c>
    </row>
    <row r="59" spans="1:6" ht="24" x14ac:dyDescent="0.2">
      <c r="A59" s="63">
        <v>6331</v>
      </c>
      <c r="B59" s="65" t="s">
        <v>121</v>
      </c>
      <c r="C59" s="247" t="s">
        <v>122</v>
      </c>
      <c r="D59" s="194">
        <v>554666.48</v>
      </c>
      <c r="E59" s="194">
        <v>76319.25</v>
      </c>
      <c r="F59" s="45">
        <f t="shared" si="0"/>
        <v>13.759484798865076</v>
      </c>
    </row>
    <row r="60" spans="1:6" ht="24" x14ac:dyDescent="0.2">
      <c r="A60" s="63">
        <v>6332</v>
      </c>
      <c r="B60" s="65" t="s">
        <v>123</v>
      </c>
      <c r="C60" s="247" t="s">
        <v>124</v>
      </c>
      <c r="D60" s="194">
        <v>110074.4</v>
      </c>
      <c r="E60" s="194">
        <v>217425.32</v>
      </c>
      <c r="F60" s="45">
        <f t="shared" si="0"/>
        <v>197.52578256161289</v>
      </c>
    </row>
    <row r="61" spans="1:6" ht="12.75" customHeight="1" x14ac:dyDescent="0.2">
      <c r="A61" s="63">
        <v>634</v>
      </c>
      <c r="B61" s="65" t="s">
        <v>125</v>
      </c>
      <c r="C61" s="247" t="s">
        <v>126</v>
      </c>
      <c r="D61" s="60">
        <f t="shared" ref="D61:E61" si="10">SUM(D62:D63)</f>
        <v>5760</v>
      </c>
      <c r="E61" s="60">
        <f t="shared" si="10"/>
        <v>156619</v>
      </c>
      <c r="F61" s="45">
        <f t="shared" si="0"/>
        <v>2719.0798611111113</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5760</v>
      </c>
      <c r="E63" s="194">
        <v>156619</v>
      </c>
      <c r="F63" s="45">
        <f t="shared" si="0"/>
        <v>2719.0798611111113</v>
      </c>
    </row>
    <row r="64" spans="1:6" ht="24" x14ac:dyDescent="0.2">
      <c r="A64" s="63">
        <v>635</v>
      </c>
      <c r="B64" s="65" t="s">
        <v>131</v>
      </c>
      <c r="C64" s="247" t="s">
        <v>132</v>
      </c>
      <c r="D64" s="60">
        <f>SUM(D65:D67)</f>
        <v>0</v>
      </c>
      <c r="E64" s="60">
        <f>SUM(E65:E67)</f>
        <v>440810.66</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440810.66</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116150</v>
      </c>
      <c r="E74" s="60">
        <f t="shared" si="13"/>
        <v>149921.32</v>
      </c>
      <c r="F74" s="45">
        <f t="shared" si="0"/>
        <v>129.07560912613002</v>
      </c>
    </row>
    <row r="75" spans="1:6" ht="12.75" customHeight="1" x14ac:dyDescent="0.2">
      <c r="A75" s="63" t="s">
        <v>153</v>
      </c>
      <c r="B75" s="65" t="s">
        <v>154</v>
      </c>
      <c r="C75" s="247" t="s">
        <v>153</v>
      </c>
      <c r="D75" s="194">
        <v>84150</v>
      </c>
      <c r="E75" s="194">
        <v>149921.32</v>
      </c>
      <c r="F75" s="45">
        <f t="shared" si="0"/>
        <v>178.15961972667856</v>
      </c>
    </row>
    <row r="76" spans="1:6" ht="12.75" customHeight="1" x14ac:dyDescent="0.2">
      <c r="A76" s="63" t="s">
        <v>155</v>
      </c>
      <c r="B76" s="65" t="s">
        <v>156</v>
      </c>
      <c r="C76" s="247" t="s">
        <v>155</v>
      </c>
      <c r="D76" s="194">
        <v>32000</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132110.62</v>
      </c>
      <c r="E82" s="60">
        <f t="shared" si="15"/>
        <v>149442.76</v>
      </c>
      <c r="F82" s="45">
        <f t="shared" si="0"/>
        <v>113.11941462389625</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132110.62</v>
      </c>
      <c r="E91" s="60">
        <f t="shared" si="17"/>
        <v>149442.76</v>
      </c>
      <c r="F91" s="45">
        <f t="shared" si="0"/>
        <v>113.11941462389625</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123219.23</v>
      </c>
      <c r="E93" s="194">
        <v>141862.12</v>
      </c>
      <c r="F93" s="45">
        <f t="shared" si="0"/>
        <v>115.12985432549773</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8891.39</v>
      </c>
      <c r="E97" s="194">
        <v>7580.64</v>
      </c>
      <c r="F97" s="45">
        <f t="shared" si="0"/>
        <v>85.258210471028733</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576480.44999999995</v>
      </c>
      <c r="E106" s="60">
        <f>E107+E112+E120+E124</f>
        <v>554701.64</v>
      </c>
      <c r="F106" s="45">
        <f t="shared" si="0"/>
        <v>96.222107792207012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51646.46</v>
      </c>
      <c r="E112" s="60">
        <f t="shared" si="20"/>
        <v>44949.14</v>
      </c>
      <c r="F112" s="45">
        <f t="shared" si="0"/>
        <v>87.032373564422414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27.37</v>
      </c>
      <c r="E114" s="194">
        <v>0</v>
      </c>
      <c r="F114" s="45">
        <f t="shared" si="0"/>
        <v>0</v>
      </c>
    </row>
    <row r="115" spans="1:6" ht="12.75" customHeight="1" x14ac:dyDescent="0.2">
      <c r="A115" s="63">
        <v>6524</v>
      </c>
      <c r="B115" s="64" t="s">
        <v>233</v>
      </c>
      <c r="C115" s="247" t="s">
        <v>234</v>
      </c>
      <c r="D115" s="194">
        <v>27236.62</v>
      </c>
      <c r="E115" s="194">
        <v>16185.43</v>
      </c>
      <c r="F115" s="45">
        <f t="shared" si="0"/>
        <v>59.425251738284715</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24382.47</v>
      </c>
      <c r="E117" s="194">
        <v>28763.71</v>
      </c>
      <c r="F117" s="45">
        <f t="shared" si="0"/>
        <v>117.96881119919351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524833.99</v>
      </c>
      <c r="E120" s="60">
        <f t="shared" si="21"/>
        <v>509752.5</v>
      </c>
      <c r="F120" s="45">
        <f t="shared" si="0"/>
        <v>97.126426586814631</v>
      </c>
    </row>
    <row r="121" spans="1:6" ht="12.75" customHeight="1" x14ac:dyDescent="0.2">
      <c r="A121" s="63">
        <v>6531</v>
      </c>
      <c r="B121" s="64" t="s">
        <v>245</v>
      </c>
      <c r="C121" s="247" t="s">
        <v>246</v>
      </c>
      <c r="D121" s="194">
        <v>13689.4</v>
      </c>
      <c r="E121" s="194">
        <v>0</v>
      </c>
      <c r="F121" s="45">
        <f t="shared" si="0"/>
        <v>0</v>
      </c>
    </row>
    <row r="122" spans="1:6" ht="12.75" customHeight="1" x14ac:dyDescent="0.2">
      <c r="A122" s="63">
        <v>6532</v>
      </c>
      <c r="B122" s="64" t="s">
        <v>247</v>
      </c>
      <c r="C122" s="247" t="s">
        <v>248</v>
      </c>
      <c r="D122" s="194">
        <v>506568.59</v>
      </c>
      <c r="E122" s="194">
        <v>506842.5</v>
      </c>
      <c r="F122" s="45">
        <f t="shared" si="0"/>
        <v>100.05407165098808</v>
      </c>
    </row>
    <row r="123" spans="1:6" ht="12.75" customHeight="1" x14ac:dyDescent="0.2">
      <c r="A123" s="63">
        <v>6533</v>
      </c>
      <c r="B123" s="64" t="s">
        <v>249</v>
      </c>
      <c r="C123" s="247" t="s">
        <v>250</v>
      </c>
      <c r="D123" s="194">
        <v>4576</v>
      </c>
      <c r="E123" s="194">
        <v>2910</v>
      </c>
      <c r="F123" s="45">
        <f t="shared" si="0"/>
        <v>63.592657342657347</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20241.509999999998</v>
      </c>
      <c r="E125" s="60">
        <f t="shared" si="22"/>
        <v>0</v>
      </c>
      <c r="F125" s="45">
        <f t="shared" si="0"/>
        <v>0</v>
      </c>
    </row>
    <row r="126" spans="1:6" ht="12.75" customHeight="1" x14ac:dyDescent="0.2">
      <c r="A126" s="63">
        <v>661</v>
      </c>
      <c r="B126" s="65" t="s">
        <v>255</v>
      </c>
      <c r="C126" s="247" t="s">
        <v>256</v>
      </c>
      <c r="D126" s="60">
        <f t="shared" ref="D126:E126" si="23">SUM(D127:D128)</f>
        <v>20241.509999999998</v>
      </c>
      <c r="E126" s="60">
        <f t="shared" si="23"/>
        <v>0</v>
      </c>
      <c r="F126" s="45">
        <f t="shared" si="0"/>
        <v>0</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20241.509999999998</v>
      </c>
      <c r="E128" s="194">
        <v>0</v>
      </c>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989941.97</v>
      </c>
      <c r="E152" s="60">
        <f>E153+E164+E202+E221+E230+E262+E273</f>
        <v>1232735.8400000001</v>
      </c>
      <c r="F152" s="45">
        <f t="shared" si="26"/>
        <v>124.52607095747238</v>
      </c>
    </row>
    <row r="153" spans="1:6" ht="12.75" customHeight="1" x14ac:dyDescent="0.2">
      <c r="A153" s="63">
        <v>31</v>
      </c>
      <c r="B153" s="64" t="s">
        <v>308</v>
      </c>
      <c r="C153" s="247" t="s">
        <v>309</v>
      </c>
      <c r="D153" s="60">
        <f t="shared" ref="D153:E153" si="30">D154+D159+D160</f>
        <v>347052.22</v>
      </c>
      <c r="E153" s="60">
        <f t="shared" si="30"/>
        <v>449272.17000000004</v>
      </c>
      <c r="F153" s="45">
        <f t="shared" si="26"/>
        <v>129.45376635251031</v>
      </c>
    </row>
    <row r="154" spans="1:6" ht="12.75" customHeight="1" x14ac:dyDescent="0.2">
      <c r="A154" s="63">
        <v>311</v>
      </c>
      <c r="B154" s="64" t="s">
        <v>310</v>
      </c>
      <c r="C154" s="247" t="s">
        <v>311</v>
      </c>
      <c r="D154" s="60">
        <f t="shared" ref="D154:E154" si="31">SUM(D155:D158)</f>
        <v>287401.71999999997</v>
      </c>
      <c r="E154" s="60">
        <f t="shared" si="31"/>
        <v>373394.46</v>
      </c>
      <c r="F154" s="45">
        <f t="shared" si="26"/>
        <v>129.92074647291605</v>
      </c>
    </row>
    <row r="155" spans="1:6" ht="12.75" customHeight="1" x14ac:dyDescent="0.2">
      <c r="A155" s="63">
        <v>3111</v>
      </c>
      <c r="B155" s="64" t="s">
        <v>312</v>
      </c>
      <c r="C155" s="247" t="s">
        <v>313</v>
      </c>
      <c r="D155" s="194">
        <v>287401.71999999997</v>
      </c>
      <c r="E155" s="194">
        <v>373394.46</v>
      </c>
      <c r="F155" s="45">
        <f t="shared" si="26"/>
        <v>129.92074647291605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16743.71</v>
      </c>
      <c r="E159" s="194">
        <v>16930</v>
      </c>
      <c r="F159" s="45">
        <f t="shared" si="26"/>
        <v>101.11259690952603</v>
      </c>
    </row>
    <row r="160" spans="1:6" ht="12.75" customHeight="1" x14ac:dyDescent="0.2">
      <c r="A160" s="63">
        <v>313</v>
      </c>
      <c r="B160" s="65" t="s">
        <v>322</v>
      </c>
      <c r="C160" s="247" t="s">
        <v>323</v>
      </c>
      <c r="D160" s="60">
        <f t="shared" ref="D160:E160" si="32">SUM(D161:D163)</f>
        <v>42906.79</v>
      </c>
      <c r="E160" s="60">
        <f t="shared" si="32"/>
        <v>58947.71</v>
      </c>
      <c r="F160" s="45">
        <f t="shared" si="26"/>
        <v>137.38550471848393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42906.79</v>
      </c>
      <c r="E162" s="194">
        <v>58947.71</v>
      </c>
      <c r="F162" s="45">
        <f t="shared" si="26"/>
        <v>137.38550471848393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389469.18999999994</v>
      </c>
      <c r="E164" s="60">
        <f>E165+E170+E178+E188+E189+E194</f>
        <v>513365.61000000004</v>
      </c>
      <c r="F164" s="45">
        <f t="shared" si="26"/>
        <v>131.81161005315982</v>
      </c>
    </row>
    <row r="165" spans="1:6" ht="12.75" customHeight="1" x14ac:dyDescent="0.2">
      <c r="A165" s="63">
        <v>321</v>
      </c>
      <c r="B165" s="64" t="s">
        <v>332</v>
      </c>
      <c r="C165" s="247" t="s">
        <v>333</v>
      </c>
      <c r="D165" s="60">
        <f t="shared" ref="D165:E165" si="33">SUM(D166:D169)</f>
        <v>20176.03</v>
      </c>
      <c r="E165" s="60">
        <f t="shared" si="33"/>
        <v>21180.32</v>
      </c>
      <c r="F165" s="45">
        <f t="shared" si="26"/>
        <v>104.97763930763386</v>
      </c>
    </row>
    <row r="166" spans="1:6" ht="12.75" customHeight="1" x14ac:dyDescent="0.2">
      <c r="A166" s="63">
        <v>3211</v>
      </c>
      <c r="B166" s="64" t="s">
        <v>334</v>
      </c>
      <c r="C166" s="247" t="s">
        <v>335</v>
      </c>
      <c r="D166" s="194">
        <v>9731.1299999999992</v>
      </c>
      <c r="E166" s="194">
        <v>9478.02</v>
      </c>
      <c r="F166" s="45">
        <f t="shared" si="26"/>
        <v>97.398965998810013</v>
      </c>
    </row>
    <row r="167" spans="1:6" ht="12.75" customHeight="1" x14ac:dyDescent="0.2">
      <c r="A167" s="63">
        <v>3212</v>
      </c>
      <c r="B167" s="64" t="s">
        <v>336</v>
      </c>
      <c r="C167" s="247" t="s">
        <v>337</v>
      </c>
      <c r="D167" s="194">
        <v>2167.61</v>
      </c>
      <c r="E167" s="194">
        <v>3160.37</v>
      </c>
      <c r="F167" s="45">
        <f t="shared" si="26"/>
        <v>145.79975180036996</v>
      </c>
    </row>
    <row r="168" spans="1:6" ht="12.75" customHeight="1" x14ac:dyDescent="0.2">
      <c r="A168" s="63">
        <v>3213</v>
      </c>
      <c r="B168" s="64" t="s">
        <v>338</v>
      </c>
      <c r="C168" s="247" t="s">
        <v>339</v>
      </c>
      <c r="D168" s="194">
        <v>4461.29</v>
      </c>
      <c r="E168" s="194">
        <v>4725.93</v>
      </c>
      <c r="F168" s="45">
        <f t="shared" si="26"/>
        <v>105.93191655328394</v>
      </c>
    </row>
    <row r="169" spans="1:6" ht="12.75" customHeight="1" x14ac:dyDescent="0.2">
      <c r="A169" s="63">
        <v>3214</v>
      </c>
      <c r="B169" s="64" t="s">
        <v>340</v>
      </c>
      <c r="C169" s="247" t="s">
        <v>341</v>
      </c>
      <c r="D169" s="194">
        <v>3816</v>
      </c>
      <c r="E169" s="194">
        <v>3816</v>
      </c>
      <c r="F169" s="45">
        <f t="shared" si="26"/>
        <v>100</v>
      </c>
    </row>
    <row r="170" spans="1:6" ht="12.75" customHeight="1" x14ac:dyDescent="0.2">
      <c r="A170" s="63">
        <v>322</v>
      </c>
      <c r="B170" s="64" t="s">
        <v>342</v>
      </c>
      <c r="C170" s="247" t="s">
        <v>343</v>
      </c>
      <c r="D170" s="60">
        <f t="shared" ref="D170:E170" si="34">SUM(D171:D177)</f>
        <v>65364.609999999993</v>
      </c>
      <c r="E170" s="60">
        <f t="shared" si="34"/>
        <v>86415.63</v>
      </c>
      <c r="F170" s="45">
        <f t="shared" si="26"/>
        <v>132.20553140300234</v>
      </c>
    </row>
    <row r="171" spans="1:6" ht="12.75" customHeight="1" x14ac:dyDescent="0.2">
      <c r="A171" s="63">
        <v>3221</v>
      </c>
      <c r="B171" s="64" t="s">
        <v>344</v>
      </c>
      <c r="C171" s="247" t="s">
        <v>345</v>
      </c>
      <c r="D171" s="194">
        <v>11782.15</v>
      </c>
      <c r="E171" s="194">
        <v>14352.95</v>
      </c>
      <c r="F171" s="45">
        <f t="shared" si="26"/>
        <v>121.81944721464251</v>
      </c>
    </row>
    <row r="172" spans="1:6" ht="12.75" customHeight="1" x14ac:dyDescent="0.2">
      <c r="A172" s="63">
        <v>3222</v>
      </c>
      <c r="B172" s="64" t="s">
        <v>346</v>
      </c>
      <c r="C172" s="247" t="s">
        <v>347</v>
      </c>
      <c r="D172" s="194">
        <v>14134.54</v>
      </c>
      <c r="E172" s="194">
        <v>21646.73</v>
      </c>
      <c r="F172" s="45">
        <f t="shared" si="26"/>
        <v>153.14775012133396</v>
      </c>
    </row>
    <row r="173" spans="1:6" ht="12.75" customHeight="1" x14ac:dyDescent="0.2">
      <c r="A173" s="63">
        <v>3223</v>
      </c>
      <c r="B173" s="65" t="s">
        <v>348</v>
      </c>
      <c r="C173" s="247" t="s">
        <v>349</v>
      </c>
      <c r="D173" s="194">
        <v>29719.119999999999</v>
      </c>
      <c r="E173" s="194">
        <v>36706.370000000003</v>
      </c>
      <c r="F173" s="45">
        <f t="shared" si="26"/>
        <v>123.5109586017352</v>
      </c>
    </row>
    <row r="174" spans="1:6" ht="12.75" customHeight="1" x14ac:dyDescent="0.2">
      <c r="A174" s="63">
        <v>3224</v>
      </c>
      <c r="B174" s="65" t="s">
        <v>350</v>
      </c>
      <c r="C174" s="247" t="s">
        <v>351</v>
      </c>
      <c r="D174" s="194">
        <v>7056.7</v>
      </c>
      <c r="E174" s="194">
        <v>9713.41</v>
      </c>
      <c r="F174" s="45">
        <f t="shared" si="26"/>
        <v>137.64805078861224</v>
      </c>
    </row>
    <row r="175" spans="1:6" ht="12.75" customHeight="1" x14ac:dyDescent="0.2">
      <c r="A175" s="63">
        <v>3225</v>
      </c>
      <c r="B175" s="65" t="s">
        <v>352</v>
      </c>
      <c r="C175" s="247" t="s">
        <v>353</v>
      </c>
      <c r="D175" s="194">
        <v>2672.1</v>
      </c>
      <c r="E175" s="194">
        <v>3996.17</v>
      </c>
      <c r="F175" s="45">
        <f t="shared" si="26"/>
        <v>149.55166348564799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251525.17999999996</v>
      </c>
      <c r="E178" s="60">
        <f t="shared" si="35"/>
        <v>315590.03000000003</v>
      </c>
      <c r="F178" s="45">
        <f t="shared" si="26"/>
        <v>125.47055129828357</v>
      </c>
    </row>
    <row r="179" spans="1:6" ht="12.75" customHeight="1" x14ac:dyDescent="0.2">
      <c r="A179" s="63">
        <v>3231</v>
      </c>
      <c r="B179" s="65" t="s">
        <v>360</v>
      </c>
      <c r="C179" s="247" t="s">
        <v>361</v>
      </c>
      <c r="D179" s="194">
        <v>12308.13</v>
      </c>
      <c r="E179" s="194">
        <v>10540.57</v>
      </c>
      <c r="F179" s="45">
        <f t="shared" si="26"/>
        <v>85.639085710014442</v>
      </c>
    </row>
    <row r="180" spans="1:6" ht="12.75" customHeight="1" x14ac:dyDescent="0.2">
      <c r="A180" s="63">
        <v>3232</v>
      </c>
      <c r="B180" s="65" t="s">
        <v>362</v>
      </c>
      <c r="C180" s="247" t="s">
        <v>363</v>
      </c>
      <c r="D180" s="194">
        <v>133982.96</v>
      </c>
      <c r="E180" s="194">
        <v>199820</v>
      </c>
      <c r="F180" s="45">
        <f t="shared" si="26"/>
        <v>149.13836804321983</v>
      </c>
    </row>
    <row r="181" spans="1:6" ht="12.75" customHeight="1" x14ac:dyDescent="0.2">
      <c r="A181" s="63">
        <v>3233</v>
      </c>
      <c r="B181" s="65" t="s">
        <v>364</v>
      </c>
      <c r="C181" s="247" t="s">
        <v>365</v>
      </c>
      <c r="D181" s="194">
        <v>9399.2999999999993</v>
      </c>
      <c r="E181" s="194">
        <v>12116.29</v>
      </c>
      <c r="F181" s="45">
        <f t="shared" si="26"/>
        <v>128.90630153309291</v>
      </c>
    </row>
    <row r="182" spans="1:6" ht="12.75" customHeight="1" x14ac:dyDescent="0.2">
      <c r="A182" s="63">
        <v>3234</v>
      </c>
      <c r="B182" s="65" t="s">
        <v>366</v>
      </c>
      <c r="C182" s="247" t="s">
        <v>367</v>
      </c>
      <c r="D182" s="194">
        <v>38163</v>
      </c>
      <c r="E182" s="194">
        <v>38515.51</v>
      </c>
      <c r="F182" s="45">
        <f t="shared" si="26"/>
        <v>100.92369572622697</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12236.49</v>
      </c>
      <c r="E184" s="194">
        <v>12806.08</v>
      </c>
      <c r="F184" s="45">
        <f t="shared" si="26"/>
        <v>104.65484791798956</v>
      </c>
    </row>
    <row r="185" spans="1:6" ht="12.75" customHeight="1" x14ac:dyDescent="0.2">
      <c r="A185" s="63">
        <v>3237</v>
      </c>
      <c r="B185" s="64" t="s">
        <v>372</v>
      </c>
      <c r="C185" s="247" t="s">
        <v>373</v>
      </c>
      <c r="D185" s="194">
        <v>25325.14</v>
      </c>
      <c r="E185" s="194">
        <v>21834.3</v>
      </c>
      <c r="F185" s="45">
        <f t="shared" si="26"/>
        <v>86.215910356270484</v>
      </c>
    </row>
    <row r="186" spans="1:6" ht="12.75" customHeight="1" x14ac:dyDescent="0.2">
      <c r="A186" s="63">
        <v>3238</v>
      </c>
      <c r="B186" s="64" t="s">
        <v>374</v>
      </c>
      <c r="C186" s="247" t="s">
        <v>375</v>
      </c>
      <c r="D186" s="194">
        <v>8191.57</v>
      </c>
      <c r="E186" s="194">
        <v>10349.76</v>
      </c>
      <c r="F186" s="45">
        <f t="shared" si="26"/>
        <v>126.34647570612228</v>
      </c>
    </row>
    <row r="187" spans="1:6" ht="12.75" customHeight="1" x14ac:dyDescent="0.2">
      <c r="A187" s="63">
        <v>3239</v>
      </c>
      <c r="B187" s="64" t="s">
        <v>376</v>
      </c>
      <c r="C187" s="247" t="s">
        <v>377</v>
      </c>
      <c r="D187" s="194">
        <v>11918.59</v>
      </c>
      <c r="E187" s="194">
        <v>9607.52</v>
      </c>
      <c r="F187" s="45">
        <f t="shared" si="26"/>
        <v>80.609535188306666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52403.369999999995</v>
      </c>
      <c r="E194" s="60">
        <f t="shared" si="36"/>
        <v>90179.63</v>
      </c>
      <c r="F194" s="45">
        <f t="shared" si="26"/>
        <v>172.08746307727921</v>
      </c>
    </row>
    <row r="195" spans="1:6" ht="12.75" customHeight="1" x14ac:dyDescent="0.2">
      <c r="A195" s="63">
        <v>3291</v>
      </c>
      <c r="B195" s="183" t="s">
        <v>392</v>
      </c>
      <c r="C195" s="247" t="s">
        <v>393</v>
      </c>
      <c r="D195" s="194">
        <v>13527.99</v>
      </c>
      <c r="E195" s="194">
        <v>21900.73</v>
      </c>
      <c r="F195" s="45">
        <f t="shared" si="26"/>
        <v>161.89197360435659</v>
      </c>
    </row>
    <row r="196" spans="1:6" ht="12.75" customHeight="1" x14ac:dyDescent="0.2">
      <c r="A196" s="63">
        <v>3292</v>
      </c>
      <c r="B196" s="64" t="s">
        <v>394</v>
      </c>
      <c r="C196" s="247" t="s">
        <v>395</v>
      </c>
      <c r="D196" s="194">
        <v>7223.12</v>
      </c>
      <c r="E196" s="194">
        <v>7470.65</v>
      </c>
      <c r="F196" s="45">
        <f t="shared" si="26"/>
        <v>103.42691246995759</v>
      </c>
    </row>
    <row r="197" spans="1:6" ht="12.75" customHeight="1" x14ac:dyDescent="0.2">
      <c r="A197" s="63">
        <v>3293</v>
      </c>
      <c r="B197" s="64" t="s">
        <v>396</v>
      </c>
      <c r="C197" s="247" t="s">
        <v>397</v>
      </c>
      <c r="D197" s="194">
        <v>22280.34</v>
      </c>
      <c r="E197" s="194">
        <v>14005.59</v>
      </c>
      <c r="F197" s="45">
        <f t="shared" si="26"/>
        <v>62.860755266750864</v>
      </c>
    </row>
    <row r="198" spans="1:6" ht="12.75" customHeight="1" x14ac:dyDescent="0.2">
      <c r="A198" s="63">
        <v>3294</v>
      </c>
      <c r="B198" s="64" t="s">
        <v>398</v>
      </c>
      <c r="C198" s="247" t="s">
        <v>399</v>
      </c>
      <c r="D198" s="194">
        <v>2495.5300000000002</v>
      </c>
      <c r="E198" s="194">
        <v>2492.9</v>
      </c>
      <c r="F198" s="45">
        <f t="shared" si="26"/>
        <v>99.894611565479067</v>
      </c>
    </row>
    <row r="199" spans="1:6" ht="12.75" customHeight="1" x14ac:dyDescent="0.2">
      <c r="A199" s="63">
        <v>3295</v>
      </c>
      <c r="B199" s="64" t="s">
        <v>400</v>
      </c>
      <c r="C199" s="247" t="s">
        <v>401</v>
      </c>
      <c r="D199" s="194">
        <v>232.62</v>
      </c>
      <c r="E199" s="194">
        <v>7149.93</v>
      </c>
      <c r="F199" s="45">
        <f t="shared" si="26"/>
        <v>3073.6523084859427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6643.77</v>
      </c>
      <c r="E201" s="194">
        <v>37159.83</v>
      </c>
      <c r="F201" s="45">
        <f t="shared" si="26"/>
        <v>559.31842914489812</v>
      </c>
    </row>
    <row r="202" spans="1:6" ht="12.75" customHeight="1" x14ac:dyDescent="0.2">
      <c r="A202" s="63">
        <v>34</v>
      </c>
      <c r="B202" s="183" t="s">
        <v>406</v>
      </c>
      <c r="C202" s="247" t="s">
        <v>407</v>
      </c>
      <c r="D202" s="60">
        <f t="shared" ref="D202:E202" si="37">D203+D208+D216</f>
        <v>17902.86</v>
      </c>
      <c r="E202" s="60">
        <f t="shared" si="37"/>
        <v>16545.099999999999</v>
      </c>
      <c r="F202" s="45">
        <f t="shared" si="26"/>
        <v>92.415960354937681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13412.5</v>
      </c>
      <c r="E208" s="60">
        <f t="shared" si="39"/>
        <v>12095.87</v>
      </c>
      <c r="F208" s="45">
        <f t="shared" si="26"/>
        <v>90.183560111835988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13412.5</v>
      </c>
      <c r="E210" s="194">
        <v>12095.87</v>
      </c>
      <c r="F210" s="45">
        <f t="shared" si="26"/>
        <v>90.183560111835988</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4490.3600000000006</v>
      </c>
      <c r="E216" s="60">
        <f t="shared" si="40"/>
        <v>4449.2299999999996</v>
      </c>
      <c r="F216" s="45">
        <f t="shared" si="26"/>
        <v>99.084037805432061</v>
      </c>
    </row>
    <row r="217" spans="1:6" ht="12.75" customHeight="1" x14ac:dyDescent="0.2">
      <c r="A217" s="63">
        <v>3431</v>
      </c>
      <c r="B217" s="182" t="s">
        <v>436</v>
      </c>
      <c r="C217" s="247" t="s">
        <v>437</v>
      </c>
      <c r="D217" s="194">
        <v>3171.82</v>
      </c>
      <c r="E217" s="194">
        <v>4037.29</v>
      </c>
      <c r="F217" s="45">
        <f t="shared" si="26"/>
        <v>127.2862268350663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1318.54</v>
      </c>
      <c r="E220" s="194">
        <v>411.94</v>
      </c>
      <c r="F220" s="45">
        <f t="shared" si="26"/>
        <v>31.242131448420224</v>
      </c>
    </row>
    <row r="221" spans="1:6" ht="12.75" customHeight="1" x14ac:dyDescent="0.2">
      <c r="A221" s="63">
        <v>35</v>
      </c>
      <c r="B221" s="65" t="s">
        <v>444</v>
      </c>
      <c r="C221" s="247" t="s">
        <v>445</v>
      </c>
      <c r="D221" s="60">
        <f t="shared" ref="D221:E221" si="41">D222+D225+D229</f>
        <v>87.5</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87.5</v>
      </c>
      <c r="E225" s="60">
        <f t="shared" si="43"/>
        <v>0</v>
      </c>
      <c r="F225" s="45">
        <f t="shared" si="26"/>
        <v>0</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87.5</v>
      </c>
      <c r="E228" s="194">
        <v>0</v>
      </c>
      <c r="F228" s="45">
        <f t="shared" si="26"/>
        <v>0</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82503.64</v>
      </c>
      <c r="E262" s="60">
        <f t="shared" si="55"/>
        <v>96937.71</v>
      </c>
      <c r="F262" s="45">
        <f t="shared" ref="F262:F268" si="56">IF(D262&lt;&gt;0,IF(E262/D262&gt;=100,"&gt;&gt;100",E262/D262*100),"-")</f>
        <v>117.49507052052492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82503.64</v>
      </c>
      <c r="E269" s="60">
        <f t="shared" si="58"/>
        <v>96937.71</v>
      </c>
      <c r="F269" s="45">
        <f t="shared" ref="F269:F272" si="59">IF(D269&lt;&gt;0,IF(E269/D269&gt;=100,"&gt;&gt;100",E269/D269*100),"-")</f>
        <v>117.49507052052492</v>
      </c>
    </row>
    <row r="270" spans="1:6" ht="12.75" customHeight="1" x14ac:dyDescent="0.2">
      <c r="A270" s="63">
        <v>3721</v>
      </c>
      <c r="B270" s="65" t="s">
        <v>533</v>
      </c>
      <c r="C270" s="247" t="s">
        <v>534</v>
      </c>
      <c r="D270" s="194">
        <v>82503.64</v>
      </c>
      <c r="E270" s="194">
        <v>96937.71</v>
      </c>
      <c r="F270" s="45">
        <f t="shared" si="59"/>
        <v>117.49507052052492</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152926.56</v>
      </c>
      <c r="E273" s="60">
        <f t="shared" si="60"/>
        <v>156615.25</v>
      </c>
      <c r="F273" s="45">
        <f t="shared" ref="F273:F277" si="61">IF(D273&lt;&gt;0,IF(E273/D273&gt;=100,"&gt;&gt;100",E273/D273*100),"-")</f>
        <v>102.41206628855053</v>
      </c>
    </row>
    <row r="274" spans="1:6" ht="12.75" customHeight="1" x14ac:dyDescent="0.2">
      <c r="A274" s="63">
        <v>381</v>
      </c>
      <c r="B274" s="64" t="s">
        <v>541</v>
      </c>
      <c r="C274" s="247" t="s">
        <v>542</v>
      </c>
      <c r="D274" s="60">
        <f t="shared" ref="D274:E274" si="62">SUM(D275:D277)</f>
        <v>141918.75</v>
      </c>
      <c r="E274" s="60">
        <f t="shared" si="62"/>
        <v>146936.07</v>
      </c>
      <c r="F274" s="45">
        <f t="shared" si="61"/>
        <v>103.53534680935394</v>
      </c>
    </row>
    <row r="275" spans="1:6" ht="12.75" customHeight="1" x14ac:dyDescent="0.2">
      <c r="A275" s="63">
        <v>3811</v>
      </c>
      <c r="B275" s="64" t="s">
        <v>543</v>
      </c>
      <c r="C275" s="247" t="s">
        <v>544</v>
      </c>
      <c r="D275" s="194">
        <v>141918.75</v>
      </c>
      <c r="E275" s="194">
        <v>146936.07</v>
      </c>
      <c r="F275" s="45">
        <f t="shared" si="61"/>
        <v>103.53534680935394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1227.78</v>
      </c>
      <c r="E278" s="60">
        <f t="shared" si="63"/>
        <v>0</v>
      </c>
      <c r="F278" s="45">
        <f t="shared" ref="F278:F282" si="64">IF(D278&lt;&gt;0,IF(E278/D278&gt;=100,"&gt;&gt;100",E278/D278*100),"-")</f>
        <v>0</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1227.78</v>
      </c>
      <c r="E280" s="194">
        <v>0</v>
      </c>
      <c r="F280" s="45">
        <f t="shared" si="64"/>
        <v>0</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9780.0300000000007</v>
      </c>
      <c r="E289" s="60">
        <f t="shared" si="67"/>
        <v>9679.18</v>
      </c>
      <c r="F289" s="45">
        <f t="shared" si="66"/>
        <v>98.968817069068294</v>
      </c>
    </row>
    <row r="290" spans="1:6" ht="24" x14ac:dyDescent="0.2">
      <c r="A290" s="63">
        <v>3861</v>
      </c>
      <c r="B290" s="64" t="s">
        <v>572</v>
      </c>
      <c r="C290" s="247" t="s">
        <v>573</v>
      </c>
      <c r="D290" s="194">
        <v>9780.0300000000007</v>
      </c>
      <c r="E290" s="194">
        <v>9679.18</v>
      </c>
      <c r="F290" s="45">
        <f t="shared" si="66"/>
        <v>98.968817069068294</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989941.97</v>
      </c>
      <c r="E299" s="60">
        <f>E152-E297+E298</f>
        <v>1232735.8400000001</v>
      </c>
      <c r="F299" s="45">
        <f t="shared" si="68"/>
        <v>124.52607095747238</v>
      </c>
    </row>
    <row r="300" spans="1:6" ht="12.75" customHeight="1" x14ac:dyDescent="0.2">
      <c r="A300" s="63" t="s">
        <v>582</v>
      </c>
      <c r="B300" s="64" t="s">
        <v>593</v>
      </c>
      <c r="C300" s="247" t="s">
        <v>594</v>
      </c>
      <c r="D300" s="60">
        <f>IF(D6&gt;=D299,D6-D299,0)</f>
        <v>987799.76999999979</v>
      </c>
      <c r="E300" s="60">
        <f>IF(E6&gt;=E299,E6-E299,0)</f>
        <v>1016146.95</v>
      </c>
      <c r="F300" s="45">
        <f t="shared" si="68"/>
        <v>102.86972935820791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205053.74</v>
      </c>
      <c r="F302" s="45" t="str">
        <f t="shared" si="68"/>
        <v>-</v>
      </c>
    </row>
    <row r="303" spans="1:6" ht="12.75" customHeight="1" x14ac:dyDescent="0.2">
      <c r="A303" s="63">
        <v>92221</v>
      </c>
      <c r="B303" s="64" t="s">
        <v>599</v>
      </c>
      <c r="C303" s="247" t="s">
        <v>600</v>
      </c>
      <c r="D303" s="194">
        <v>42197.53</v>
      </c>
      <c r="E303" s="194">
        <v>0</v>
      </c>
      <c r="F303" s="45">
        <f t="shared" si="68"/>
        <v>0</v>
      </c>
    </row>
    <row r="304" spans="1:6" ht="12.75" customHeight="1" x14ac:dyDescent="0.2">
      <c r="A304" s="63">
        <v>96</v>
      </c>
      <c r="B304" s="220" t="s">
        <v>601</v>
      </c>
      <c r="C304" s="247" t="s">
        <v>602</v>
      </c>
      <c r="D304" s="194">
        <v>162452</v>
      </c>
      <c r="E304" s="194">
        <v>113706</v>
      </c>
      <c r="F304" s="45">
        <f t="shared" si="68"/>
        <v>69.993598108979882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6859</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6859</v>
      </c>
      <c r="F309" s="45" t="str">
        <f t="shared" si="72"/>
        <v>-</v>
      </c>
    </row>
    <row r="310" spans="1:6" ht="24" x14ac:dyDescent="0.2">
      <c r="A310" s="63">
        <v>711</v>
      </c>
      <c r="B310" s="64" t="s">
        <v>612</v>
      </c>
      <c r="C310" s="247" t="s">
        <v>613</v>
      </c>
      <c r="D310" s="60">
        <f t="shared" ref="D310:E310" si="74">SUM(D311:D313)</f>
        <v>0</v>
      </c>
      <c r="E310" s="60">
        <f t="shared" si="74"/>
        <v>6859</v>
      </c>
      <c r="F310" s="45" t="str">
        <f t="shared" si="72"/>
        <v>-</v>
      </c>
    </row>
    <row r="311" spans="1:6" ht="12.75" customHeight="1" x14ac:dyDescent="0.2">
      <c r="A311" s="63">
        <v>7111</v>
      </c>
      <c r="B311" s="64" t="s">
        <v>614</v>
      </c>
      <c r="C311" s="247" t="s">
        <v>615</v>
      </c>
      <c r="D311" s="194">
        <v>0</v>
      </c>
      <c r="E311" s="194">
        <v>6859</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580465.66999999993</v>
      </c>
      <c r="E360" s="60">
        <f t="shared" si="86"/>
        <v>1397449.6400000001</v>
      </c>
      <c r="F360" s="45">
        <f t="shared" si="72"/>
        <v>240.74630287782571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580465.66999999993</v>
      </c>
      <c r="E373" s="60">
        <f t="shared" si="90"/>
        <v>1397449.6400000001</v>
      </c>
      <c r="F373" s="45">
        <f t="shared" si="72"/>
        <v>240.74630287782571</v>
      </c>
    </row>
    <row r="374" spans="1:6" ht="12.75" customHeight="1" x14ac:dyDescent="0.2">
      <c r="A374" s="63">
        <v>421</v>
      </c>
      <c r="B374" s="64" t="s">
        <v>732</v>
      </c>
      <c r="C374" s="247" t="s">
        <v>733</v>
      </c>
      <c r="D374" s="60">
        <f t="shared" ref="D374:E374" si="91">SUM(D375:D378)</f>
        <v>460910.48</v>
      </c>
      <c r="E374" s="60">
        <f t="shared" si="91"/>
        <v>968860.09000000008</v>
      </c>
      <c r="F374" s="45">
        <f t="shared" si="72"/>
        <v>210.20569764436686</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11657.78</v>
      </c>
      <c r="E376" s="194">
        <v>126501.04</v>
      </c>
      <c r="F376" s="45">
        <f t="shared" si="72"/>
        <v>1085.1211808766334</v>
      </c>
    </row>
    <row r="377" spans="1:6" ht="12.75" customHeight="1" x14ac:dyDescent="0.2">
      <c r="A377" s="63">
        <v>4213</v>
      </c>
      <c r="B377" s="64" t="s">
        <v>642</v>
      </c>
      <c r="C377" s="247" t="s">
        <v>736</v>
      </c>
      <c r="D377" s="194">
        <v>105777.82</v>
      </c>
      <c r="E377" s="194">
        <v>205978.66</v>
      </c>
      <c r="F377" s="45">
        <f t="shared" si="72"/>
        <v>194.72764706249382</v>
      </c>
    </row>
    <row r="378" spans="1:6" ht="12.75" customHeight="1" x14ac:dyDescent="0.2">
      <c r="A378" s="63">
        <v>4214</v>
      </c>
      <c r="B378" s="64" t="s">
        <v>644</v>
      </c>
      <c r="C378" s="247" t="s">
        <v>737</v>
      </c>
      <c r="D378" s="194">
        <v>343474.88</v>
      </c>
      <c r="E378" s="194">
        <v>636380.39</v>
      </c>
      <c r="F378" s="45">
        <f t="shared" si="72"/>
        <v>185.2771271075195</v>
      </c>
    </row>
    <row r="379" spans="1:6" ht="12.75" customHeight="1" x14ac:dyDescent="0.2">
      <c r="A379" s="63">
        <v>422</v>
      </c>
      <c r="B379" s="64" t="s">
        <v>738</v>
      </c>
      <c r="C379" s="247" t="s">
        <v>739</v>
      </c>
      <c r="D379" s="60">
        <f t="shared" ref="D379:E379" si="92">SUM(D380:D387)</f>
        <v>25449.800000000003</v>
      </c>
      <c r="E379" s="60">
        <f t="shared" si="92"/>
        <v>14782.619999999999</v>
      </c>
      <c r="F379" s="45">
        <f t="shared" si="72"/>
        <v>58.085407350941843</v>
      </c>
    </row>
    <row r="380" spans="1:6" ht="12.75" customHeight="1" x14ac:dyDescent="0.2">
      <c r="A380" s="63">
        <v>4221</v>
      </c>
      <c r="B380" s="64" t="s">
        <v>648</v>
      </c>
      <c r="C380" s="247" t="s">
        <v>740</v>
      </c>
      <c r="D380" s="194">
        <v>1401.12</v>
      </c>
      <c r="E380" s="194">
        <v>1859.96</v>
      </c>
      <c r="F380" s="45">
        <f t="shared" si="72"/>
        <v>132.74808724449014</v>
      </c>
    </row>
    <row r="381" spans="1:6" ht="12.75" customHeight="1" x14ac:dyDescent="0.2">
      <c r="A381" s="63">
        <v>4222</v>
      </c>
      <c r="B381" s="64" t="s">
        <v>741</v>
      </c>
      <c r="C381" s="247" t="s">
        <v>742</v>
      </c>
      <c r="D381" s="194">
        <v>5240.83</v>
      </c>
      <c r="E381" s="194">
        <v>0</v>
      </c>
      <c r="F381" s="45">
        <f t="shared" si="72"/>
        <v>0</v>
      </c>
    </row>
    <row r="382" spans="1:6" ht="12.75" customHeight="1" x14ac:dyDescent="0.2">
      <c r="A382" s="63">
        <v>4223</v>
      </c>
      <c r="B382" s="64" t="s">
        <v>652</v>
      </c>
      <c r="C382" s="247" t="s">
        <v>743</v>
      </c>
      <c r="D382" s="194">
        <v>3450</v>
      </c>
      <c r="E382" s="194">
        <v>6355.16</v>
      </c>
      <c r="F382" s="45">
        <f t="shared" si="72"/>
        <v>184.20753623188406</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15357.85</v>
      </c>
      <c r="E386" s="194">
        <v>6567.5</v>
      </c>
      <c r="F386" s="45">
        <f t="shared" si="72"/>
        <v>42.763147185315653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361838.18</v>
      </c>
      <c r="F398" s="45" t="str">
        <f t="shared" si="72"/>
        <v>-</v>
      </c>
    </row>
    <row r="399" spans="1:6" ht="12.75" customHeight="1" x14ac:dyDescent="0.2">
      <c r="A399" s="63">
        <v>4251</v>
      </c>
      <c r="B399" s="64" t="s">
        <v>764</v>
      </c>
      <c r="C399" s="247" t="s">
        <v>765</v>
      </c>
      <c r="D399" s="194">
        <v>0</v>
      </c>
      <c r="E399" s="194">
        <v>361838.18</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94105.39</v>
      </c>
      <c r="E401" s="60">
        <f t="shared" si="96"/>
        <v>51968.75</v>
      </c>
      <c r="F401" s="45">
        <f t="shared" si="72"/>
        <v>55.223988764086727</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6287.5</v>
      </c>
      <c r="E403" s="194">
        <v>4000</v>
      </c>
      <c r="F403" s="45">
        <f t="shared" si="72"/>
        <v>63.618290258449306</v>
      </c>
    </row>
    <row r="404" spans="1:6" ht="12.75" customHeight="1" x14ac:dyDescent="0.2">
      <c r="A404" s="63">
        <v>4263</v>
      </c>
      <c r="B404" s="64" t="s">
        <v>696</v>
      </c>
      <c r="C404" s="247" t="s">
        <v>771</v>
      </c>
      <c r="D404" s="194">
        <v>0</v>
      </c>
      <c r="E404" s="194">
        <v>2981.25</v>
      </c>
      <c r="F404" s="45" t="str">
        <f t="shared" si="72"/>
        <v>-</v>
      </c>
    </row>
    <row r="405" spans="1:6" ht="12.75" customHeight="1" x14ac:dyDescent="0.2">
      <c r="A405" s="63">
        <v>4264</v>
      </c>
      <c r="B405" s="64" t="s">
        <v>698</v>
      </c>
      <c r="C405" s="247" t="s">
        <v>772</v>
      </c>
      <c r="D405" s="194">
        <v>87817.89</v>
      </c>
      <c r="E405" s="194">
        <v>44987.5</v>
      </c>
      <c r="F405" s="45">
        <f t="shared" si="72"/>
        <v>51.228172300655373</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580465.66999999993</v>
      </c>
      <c r="E418" s="60">
        <f t="shared" si="102"/>
        <v>1390590.6400000001</v>
      </c>
      <c r="F418" s="45">
        <f t="shared" si="72"/>
        <v>239.56466538322593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12421.38</v>
      </c>
      <c r="E420" s="194">
        <v>12421.38</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1977741.7399999998</v>
      </c>
      <c r="E422" s="60">
        <f>E6+E308</f>
        <v>2255741.79</v>
      </c>
      <c r="F422" s="45">
        <f t="shared" si="72"/>
        <v>114.05643843063152</v>
      </c>
    </row>
    <row r="423" spans="1:6" ht="12.75" customHeight="1" x14ac:dyDescent="0.2">
      <c r="A423" s="63" t="s">
        <v>582</v>
      </c>
      <c r="B423" s="64" t="s">
        <v>805</v>
      </c>
      <c r="C423" s="247" t="s">
        <v>806</v>
      </c>
      <c r="D423" s="60">
        <f t="shared" ref="D423:E423" si="103">D299+D360</f>
        <v>1570407.64</v>
      </c>
      <c r="E423" s="60">
        <f t="shared" si="103"/>
        <v>2630185.4800000004</v>
      </c>
      <c r="F423" s="45">
        <f t="shared" si="72"/>
        <v>167.48425141385587</v>
      </c>
    </row>
    <row r="424" spans="1:6" ht="12.75" customHeight="1" x14ac:dyDescent="0.2">
      <c r="A424" s="63" t="s">
        <v>582</v>
      </c>
      <c r="B424" s="64" t="s">
        <v>807</v>
      </c>
      <c r="C424" s="247" t="s">
        <v>808</v>
      </c>
      <c r="D424" s="60">
        <f t="shared" ref="D424:E424" si="104">IF(D422&gt;=D423,D422-D423,0)</f>
        <v>407334.09999999986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374443.69000000041</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192632.36</v>
      </c>
      <c r="F426" s="45" t="str">
        <f t="shared" si="72"/>
        <v>-</v>
      </c>
    </row>
    <row r="427" spans="1:6" ht="12.75" customHeight="1" x14ac:dyDescent="0.2">
      <c r="A427" s="251" t="s">
        <v>811</v>
      </c>
      <c r="B427" s="64" t="s">
        <v>814</v>
      </c>
      <c r="C427" s="252" t="s">
        <v>815</v>
      </c>
      <c r="D427" s="60">
        <f t="shared" ref="D427:E427" si="107">IF(D303-D302+D420-D419&gt;=0,D303-D302+D420-D419,0)</f>
        <v>54618.909999999996</v>
      </c>
      <c r="E427" s="60">
        <f t="shared" si="107"/>
        <v>0</v>
      </c>
      <c r="F427" s="45">
        <f t="shared" si="72"/>
        <v>0</v>
      </c>
    </row>
    <row r="428" spans="1:6" ht="24" x14ac:dyDescent="0.2">
      <c r="A428" s="249" t="s">
        <v>816</v>
      </c>
      <c r="B428" s="243" t="s">
        <v>817</v>
      </c>
      <c r="C428" s="250" t="s">
        <v>818</v>
      </c>
      <c r="D428" s="81">
        <f t="shared" ref="D428:E428" si="108">D304+D421</f>
        <v>162452</v>
      </c>
      <c r="E428" s="81">
        <f t="shared" si="108"/>
        <v>113706</v>
      </c>
      <c r="F428" s="61">
        <f t="shared" si="72"/>
        <v>69.993598108979882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78619.08</v>
      </c>
      <c r="E535" s="60">
        <f>E536+E571+E584+E597+E629</f>
        <v>78619.08</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78619.08</v>
      </c>
      <c r="E597" s="60">
        <f t="shared" si="152"/>
        <v>78619.08</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78619.08</v>
      </c>
      <c r="E603" s="60">
        <f t="shared" si="154"/>
        <v>78619.08</v>
      </c>
      <c r="F603" s="45">
        <f t="shared" si="109"/>
        <v>100</v>
      </c>
    </row>
    <row r="604" spans="1:6" ht="12.75" customHeight="1" x14ac:dyDescent="0.2">
      <c r="A604" s="63">
        <v>5422</v>
      </c>
      <c r="B604" s="64" t="s">
        <v>1158</v>
      </c>
      <c r="C604" s="247" t="s">
        <v>1159</v>
      </c>
      <c r="D604" s="194">
        <v>78619.08</v>
      </c>
      <c r="E604" s="194">
        <v>78619.08</v>
      </c>
      <c r="F604" s="45">
        <f t="shared" si="109"/>
        <v>100</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78619.08</v>
      </c>
      <c r="E640" s="60">
        <f>IF(E535-E430&gt;=0,E535-E430,0)</f>
        <v>78619.08</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1977741.7399999998</v>
      </c>
      <c r="E643" s="60">
        <f>E422+E430</f>
        <v>2255741.79</v>
      </c>
      <c r="F643" s="45">
        <f t="shared" si="109"/>
        <v>114.05643843063152</v>
      </c>
    </row>
    <row r="644" spans="1:6" ht="12.75" customHeight="1" x14ac:dyDescent="0.2">
      <c r="A644" s="63" t="s">
        <v>582</v>
      </c>
      <c r="B644" s="64" t="s">
        <v>1238</v>
      </c>
      <c r="C644" s="247" t="s">
        <v>1239</v>
      </c>
      <c r="D644" s="60">
        <f>D423+D535</f>
        <v>1649026.72</v>
      </c>
      <c r="E644" s="60">
        <f>E423+E535</f>
        <v>2708804.5600000005</v>
      </c>
      <c r="F644" s="45">
        <f t="shared" si="109"/>
        <v>164.26686888372558</v>
      </c>
    </row>
    <row r="645" spans="1:6" ht="12.75" customHeight="1" x14ac:dyDescent="0.2">
      <c r="A645" s="63" t="s">
        <v>582</v>
      </c>
      <c r="B645" s="64" t="s">
        <v>1240</v>
      </c>
      <c r="C645" s="247" t="s">
        <v>1241</v>
      </c>
      <c r="D645" s="60">
        <f t="shared" ref="D645:E645" si="163">IF(D643&gt;=D644,D643-D644,0)</f>
        <v>328715.01999999979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453062.77000000048</v>
      </c>
      <c r="F646" s="45" t="str">
        <f t="shared" si="109"/>
        <v>-</v>
      </c>
    </row>
    <row r="647" spans="1:6" ht="24" x14ac:dyDescent="0.2">
      <c r="A647" s="251" t="s">
        <v>1244</v>
      </c>
      <c r="B647" s="64" t="s">
        <v>1245</v>
      </c>
      <c r="C647" s="252" t="s">
        <v>1244</v>
      </c>
      <c r="D647" s="60">
        <f>IF(D426-D427+D641-D642&gt;=0,D426-D427+D641-D642,0)</f>
        <v>0</v>
      </c>
      <c r="E647" s="60">
        <f>IF(E426-E427+E641-E642&gt;=0,E426-E427+E641-E642,0)</f>
        <v>192632.36</v>
      </c>
      <c r="F647" s="45" t="str">
        <f t="shared" si="109"/>
        <v>-</v>
      </c>
    </row>
    <row r="648" spans="1:6" ht="24" x14ac:dyDescent="0.2">
      <c r="A648" s="251" t="s">
        <v>1246</v>
      </c>
      <c r="B648" s="64" t="s">
        <v>1247</v>
      </c>
      <c r="C648" s="252" t="s">
        <v>1246</v>
      </c>
      <c r="D648" s="60">
        <f>IF(D427-D426+D642-D641&gt;=0,D427-D426+D642-D641,0)</f>
        <v>54618.909999999996</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274096.10999999981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260430.4100000005</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163565.60999999999</v>
      </c>
      <c r="E653" s="194">
        <v>374232.14</v>
      </c>
      <c r="F653" s="45">
        <f t="shared" ref="F653:F740" si="167">IF(D653&lt;&gt;0,IF(E653/D653&gt;=100,"&gt;&gt;100",E653/D653*100),"-")</f>
        <v>228.79634661589319</v>
      </c>
    </row>
    <row r="654" spans="1:6" ht="12.75" customHeight="1" x14ac:dyDescent="0.2">
      <c r="A654" s="63" t="s">
        <v>1257</v>
      </c>
      <c r="B654" s="64" t="s">
        <v>1258</v>
      </c>
      <c r="C654" s="247" t="s">
        <v>1257</v>
      </c>
      <c r="D654" s="194">
        <v>2219767.7599999998</v>
      </c>
      <c r="E654" s="194">
        <v>2548519.09</v>
      </c>
      <c r="F654" s="45">
        <f t="shared" si="167"/>
        <v>114.81016779881514</v>
      </c>
    </row>
    <row r="655" spans="1:6" ht="12.75" customHeight="1" x14ac:dyDescent="0.2">
      <c r="A655" s="63" t="s">
        <v>1259</v>
      </c>
      <c r="B655" s="64" t="s">
        <v>1260</v>
      </c>
      <c r="C655" s="247" t="s">
        <v>1259</v>
      </c>
      <c r="D655" s="194">
        <v>2009101.23</v>
      </c>
      <c r="E655" s="194">
        <v>2805170.77</v>
      </c>
      <c r="F655" s="45">
        <f t="shared" si="167"/>
        <v>139.62316722089707</v>
      </c>
    </row>
    <row r="656" spans="1:6" ht="24" x14ac:dyDescent="0.2">
      <c r="A656" s="63">
        <v>11</v>
      </c>
      <c r="B656" s="64" t="s">
        <v>1261</v>
      </c>
      <c r="C656" s="247" t="s">
        <v>1262</v>
      </c>
      <c r="D656" s="60">
        <f t="shared" ref="D656:E656" si="168">+D653+D654-D655</f>
        <v>374232.13999999966</v>
      </c>
      <c r="E656" s="60">
        <f t="shared" si="168"/>
        <v>117580.45999999996</v>
      </c>
      <c r="F656" s="45">
        <f t="shared" si="167"/>
        <v>31.419123969416436</v>
      </c>
    </row>
    <row r="657" spans="1:6" ht="24" x14ac:dyDescent="0.2">
      <c r="A657" s="63" t="s">
        <v>582</v>
      </c>
      <c r="B657" s="64" t="s">
        <v>1263</v>
      </c>
      <c r="C657" s="247" t="s">
        <v>1264</v>
      </c>
      <c r="D657" s="253">
        <v>4</v>
      </c>
      <c r="E657" s="253">
        <v>16</v>
      </c>
      <c r="F657" s="45">
        <f t="shared" si="167"/>
        <v>400</v>
      </c>
    </row>
    <row r="658" spans="1:6" ht="24" x14ac:dyDescent="0.2">
      <c r="A658" s="63" t="s">
        <v>582</v>
      </c>
      <c r="B658" s="64" t="s">
        <v>1265</v>
      </c>
      <c r="C658" s="247" t="s">
        <v>1266</v>
      </c>
      <c r="D658" s="253">
        <v>8</v>
      </c>
      <c r="E658" s="253">
        <v>8</v>
      </c>
      <c r="F658" s="45">
        <f t="shared" si="167"/>
        <v>100</v>
      </c>
    </row>
    <row r="659" spans="1:6" ht="12.75" customHeight="1" x14ac:dyDescent="0.2">
      <c r="A659" s="63" t="s">
        <v>582</v>
      </c>
      <c r="B659" s="64" t="s">
        <v>1267</v>
      </c>
      <c r="C659" s="247" t="s">
        <v>1268</v>
      </c>
      <c r="D659" s="253">
        <v>15</v>
      </c>
      <c r="E659" s="253">
        <v>16</v>
      </c>
      <c r="F659" s="45">
        <f t="shared" si="167"/>
        <v>106.66666666666667</v>
      </c>
    </row>
    <row r="660" spans="1:6" ht="12.75" customHeight="1" x14ac:dyDescent="0.2">
      <c r="A660" s="63" t="s">
        <v>582</v>
      </c>
      <c r="B660" s="64" t="s">
        <v>1269</v>
      </c>
      <c r="C660" s="247" t="s">
        <v>1270</v>
      </c>
      <c r="D660" s="253">
        <v>8</v>
      </c>
      <c r="E660" s="253">
        <v>8</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807.36</v>
      </c>
      <c r="F663" s="71" t="str">
        <f t="shared" si="167"/>
        <v>-</v>
      </c>
    </row>
    <row r="664" spans="1:6" ht="12.75" customHeight="1" x14ac:dyDescent="0.2">
      <c r="A664" s="70" t="s">
        <v>1278</v>
      </c>
      <c r="B664" s="65" t="s">
        <v>1279</v>
      </c>
      <c r="C664" s="277" t="s">
        <v>1278</v>
      </c>
      <c r="D664" s="192">
        <v>61899.42</v>
      </c>
      <c r="E664" s="192">
        <v>34661.69</v>
      </c>
      <c r="F664" s="71">
        <f t="shared" si="167"/>
        <v>55.996792861710176</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120.17</v>
      </c>
      <c r="E668" s="192">
        <v>0</v>
      </c>
      <c r="F668" s="71">
        <f t="shared" si="167"/>
        <v>0</v>
      </c>
    </row>
    <row r="669" spans="1:6" ht="12.75" customHeight="1" x14ac:dyDescent="0.2">
      <c r="A669" s="63">
        <v>63311</v>
      </c>
      <c r="B669" s="64" t="s">
        <v>1288</v>
      </c>
      <c r="C669" s="247" t="s">
        <v>1289</v>
      </c>
      <c r="D669" s="194">
        <v>552012.02</v>
      </c>
      <c r="E669" s="194">
        <v>74885.25</v>
      </c>
      <c r="F669" s="45">
        <f t="shared" si="167"/>
        <v>13.565873076459459</v>
      </c>
    </row>
    <row r="670" spans="1:6" ht="12.75" customHeight="1" x14ac:dyDescent="0.2">
      <c r="A670" s="63">
        <v>63312</v>
      </c>
      <c r="B670" s="64" t="s">
        <v>1290</v>
      </c>
      <c r="C670" s="247" t="s">
        <v>1291</v>
      </c>
      <c r="D670" s="194">
        <v>2654.46</v>
      </c>
      <c r="E670" s="194">
        <v>1434</v>
      </c>
      <c r="F670" s="45">
        <f t="shared" si="167"/>
        <v>54.022287018828685</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109074.4</v>
      </c>
      <c r="E673" s="194">
        <v>215025.32</v>
      </c>
      <c r="F673" s="45">
        <f t="shared" si="167"/>
        <v>197.13637663833128</v>
      </c>
    </row>
    <row r="674" spans="1:6" ht="12.75" customHeight="1" x14ac:dyDescent="0.2">
      <c r="A674" s="63">
        <v>63322</v>
      </c>
      <c r="B674" s="64" t="s">
        <v>1298</v>
      </c>
      <c r="C674" s="247" t="s">
        <v>1299</v>
      </c>
      <c r="D674" s="194">
        <v>1000</v>
      </c>
      <c r="E674" s="194">
        <v>2400</v>
      </c>
      <c r="F674" s="45">
        <f t="shared" si="167"/>
        <v>240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5760</v>
      </c>
      <c r="E681" s="192">
        <v>156619</v>
      </c>
      <c r="F681" s="71">
        <f t="shared" si="167"/>
        <v>2719.0798611111113</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84150</v>
      </c>
      <c r="E702" s="192">
        <v>149921.32</v>
      </c>
      <c r="F702" s="71">
        <f t="shared" si="167"/>
        <v>178.15961972667856</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32000</v>
      </c>
      <c r="E706" s="192">
        <v>0</v>
      </c>
      <c r="F706" s="71">
        <f t="shared" si="167"/>
        <v>0</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20058.86</v>
      </c>
      <c r="E724" s="192">
        <v>24094.560000000001</v>
      </c>
      <c r="F724" s="71">
        <f t="shared" si="167"/>
        <v>120.11928893267114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0</v>
      </c>
      <c r="E734" s="192">
        <v>0</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1576.1</v>
      </c>
      <c r="E736" s="194">
        <v>1659.05</v>
      </c>
      <c r="F736" s="45">
        <f t="shared" si="167"/>
        <v>105.26299092697164</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6707.61</v>
      </c>
      <c r="E741" s="192">
        <v>6638.11</v>
      </c>
      <c r="F741" s="71">
        <f t="shared" ref="F741:F1006" si="169">IF(D741&lt;&gt;0,IF(E741/D741&gt;=100,"&gt;&gt;100",E741/D741*100),"-")</f>
        <v>98.963863432727905</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13412.5</v>
      </c>
      <c r="E757" s="194">
        <v>12095.87</v>
      </c>
      <c r="F757" s="45">
        <f t="shared" si="169"/>
        <v>90.183560111835988</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87.5</v>
      </c>
      <c r="E777" s="192">
        <v>0</v>
      </c>
      <c r="F777" s="71">
        <f t="shared" si="169"/>
        <v>0</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42963.64</v>
      </c>
      <c r="E843" s="194">
        <v>32287.71</v>
      </c>
      <c r="F843" s="45">
        <f t="shared" si="169"/>
        <v>75.151244168324666</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20600</v>
      </c>
      <c r="E845" s="194">
        <v>28850</v>
      </c>
      <c r="F845" s="45">
        <f t="shared" si="169"/>
        <v>140.04854368932038</v>
      </c>
    </row>
    <row r="846" spans="1:6" ht="12.75" customHeight="1" x14ac:dyDescent="0.2">
      <c r="A846" s="63">
        <v>37215</v>
      </c>
      <c r="B846" s="64" t="s">
        <v>1621</v>
      </c>
      <c r="C846" s="247" t="s">
        <v>1622</v>
      </c>
      <c r="D846" s="194">
        <v>4980</v>
      </c>
      <c r="E846" s="194">
        <v>4800</v>
      </c>
      <c r="F846" s="45">
        <f t="shared" si="169"/>
        <v>96.385542168674704</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13960</v>
      </c>
      <c r="E848" s="194">
        <v>31000</v>
      </c>
      <c r="F848" s="45">
        <f t="shared" si="169"/>
        <v>222.06303724928364</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9780.0300000000007</v>
      </c>
      <c r="E857" s="194">
        <v>9679.18</v>
      </c>
      <c r="F857" s="45">
        <f t="shared" si="169"/>
        <v>98.968817069068294</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78619.08</v>
      </c>
      <c r="E974" s="192">
        <v>0</v>
      </c>
      <c r="F974" s="71">
        <f t="shared" si="169"/>
        <v>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9430217.4199999999</v>
      </c>
      <c r="E6" s="180">
        <f t="shared" si="0"/>
        <v>10060487.18</v>
      </c>
      <c r="F6" s="181">
        <f t="shared" ref="F6:F298" si="1">IF(D6&gt;0,IF(E6/D6&gt;=100,"&gt;&gt;100",E6/D6*100),"-")</f>
        <v>106.6835124995453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8266503.2700000005</v>
      </c>
      <c r="E7" s="79">
        <f t="shared" si="2"/>
        <v>9201362.459999999</v>
      </c>
      <c r="F7" s="71">
        <f t="shared" si="1"/>
        <v>111.30900405486683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968918.45000000007</v>
      </c>
      <c r="E8" s="79">
        <f>E9+E10-E11</f>
        <v>947725.39</v>
      </c>
      <c r="F8" s="71">
        <f t="shared" si="1"/>
        <v>97.81270962483994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969500.15</v>
      </c>
      <c r="E9" s="192">
        <v>948307.09</v>
      </c>
      <c r="F9" s="71">
        <f t="shared" si="1"/>
        <v>97.814021998861989</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581.70000000000005</v>
      </c>
      <c r="E11" s="192">
        <v>581.70000000000005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7297584.8200000003</v>
      </c>
      <c r="E12" s="79">
        <f t="shared" si="3"/>
        <v>8253007.3499999987</v>
      </c>
      <c r="F12" s="71">
        <f t="shared" si="1"/>
        <v>113.09231140940679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7009955.3800000008</v>
      </c>
      <c r="E13" s="79">
        <f t="shared" si="4"/>
        <v>7675233.0699999984</v>
      </c>
      <c r="F13" s="71">
        <f t="shared" si="1"/>
        <v>109.49046968113507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64900.05</v>
      </c>
      <c r="E14" s="192">
        <v>64900.05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2681986.13</v>
      </c>
      <c r="E15" s="192">
        <v>2737399.08</v>
      </c>
      <c r="F15" s="71">
        <f t="shared" si="1"/>
        <v>102.0661162032184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1953817.57</v>
      </c>
      <c r="E16" s="192">
        <v>2159796.23</v>
      </c>
      <c r="F16" s="71">
        <f t="shared" si="1"/>
        <v>110.54236911176922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3446792.15</v>
      </c>
      <c r="E17" s="192">
        <v>4154260.63</v>
      </c>
      <c r="F17" s="71">
        <f t="shared" si="1"/>
        <v>120.52541752481361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1137540.52</v>
      </c>
      <c r="E18" s="192">
        <v>1441122.92</v>
      </c>
      <c r="F18" s="71">
        <f t="shared" si="1"/>
        <v>126.68761197183551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89053.709999999992</v>
      </c>
      <c r="E19" s="79">
        <f t="shared" si="5"/>
        <v>57335.619999999995</v>
      </c>
      <c r="F19" s="71">
        <f t="shared" si="1"/>
        <v>64.383190773298494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91532.36</v>
      </c>
      <c r="E20" s="192">
        <v>91532.36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99192.03</v>
      </c>
      <c r="E21" s="192">
        <v>101051.99</v>
      </c>
      <c r="F21" s="71">
        <f t="shared" si="1"/>
        <v>101.87511032892462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95081.62</v>
      </c>
      <c r="E22" s="192">
        <v>101436.78</v>
      </c>
      <c r="F22" s="71">
        <f t="shared" si="1"/>
        <v>106.68389958017124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4387.5</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846.11</v>
      </c>
      <c r="E25" s="192">
        <v>846.11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11044.76</v>
      </c>
      <c r="E26" s="192">
        <v>13224.76</v>
      </c>
      <c r="F26" s="71">
        <f t="shared" si="1"/>
        <v>119.73786664445403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208643.17</v>
      </c>
      <c r="E28" s="192">
        <v>255143.88</v>
      </c>
      <c r="F28" s="71">
        <f t="shared" si="1"/>
        <v>122.28719492710928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37645.259999999995</v>
      </c>
      <c r="E29" s="79">
        <f t="shared" si="6"/>
        <v>32175.939999999995</v>
      </c>
      <c r="F29" s="71">
        <f t="shared" si="1"/>
        <v>85.471424556504587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76686.42</v>
      </c>
      <c r="E30" s="192">
        <v>76686.42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39041.160000000003</v>
      </c>
      <c r="E34" s="192">
        <v>44510.48</v>
      </c>
      <c r="F34" s="71">
        <f t="shared" si="1"/>
        <v>114.00911243415923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11394.35</v>
      </c>
      <c r="E35" s="79">
        <f t="shared" si="7"/>
        <v>9115.48</v>
      </c>
      <c r="F35" s="71">
        <f t="shared" si="1"/>
        <v>80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11394.35</v>
      </c>
      <c r="E36" s="192">
        <v>11394.35</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2278.87</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355312.39</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361838.18</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6525.79</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149536.12</v>
      </c>
      <c r="E45" s="79">
        <f t="shared" si="9"/>
        <v>123834.84999999998</v>
      </c>
      <c r="F45" s="71">
        <f t="shared" si="1"/>
        <v>82.812667601647007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37454.85</v>
      </c>
      <c r="E47" s="192">
        <v>41454.85</v>
      </c>
      <c r="F47" s="71">
        <f t="shared" si="1"/>
        <v>110.67952481454337</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2981.25</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766469.1</v>
      </c>
      <c r="E49" s="192">
        <v>811456.6</v>
      </c>
      <c r="F49" s="71">
        <f t="shared" si="1"/>
        <v>105.86944731366208</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654387.82999999996</v>
      </c>
      <c r="E50" s="192">
        <v>732057.85</v>
      </c>
      <c r="F50" s="71">
        <f t="shared" si="1"/>
        <v>111.86911131889478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629.71999999999389</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34056.080000000002</v>
      </c>
      <c r="E54" s="192">
        <v>36787.449999999997</v>
      </c>
      <c r="F54" s="71">
        <f t="shared" si="1"/>
        <v>108.02021254354581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34056.080000000002</v>
      </c>
      <c r="E55" s="192">
        <v>36157.730000000003</v>
      </c>
      <c r="F55" s="71">
        <f t="shared" si="1"/>
        <v>106.17114477062539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1163714.1499999999</v>
      </c>
      <c r="E69" s="79">
        <f>E70+E82+E88+E119+E135+E147+E165+E171</f>
        <v>859124.72</v>
      </c>
      <c r="F69" s="71">
        <f t="shared" si="1"/>
        <v>73.826095523544168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374232.14</v>
      </c>
      <c r="E70" s="79">
        <f t="shared" si="12"/>
        <v>117580.46</v>
      </c>
      <c r="F70" s="71">
        <f t="shared" si="1"/>
        <v>31.419123969416418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374232.14</v>
      </c>
      <c r="E71" s="79">
        <f t="shared" si="13"/>
        <v>117580.46</v>
      </c>
      <c r="F71" s="71">
        <f t="shared" si="1"/>
        <v>31.419123969416418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374232.14</v>
      </c>
      <c r="E73" s="192">
        <v>117580.46</v>
      </c>
      <c r="F73" s="71">
        <f t="shared" si="1"/>
        <v>31.419123969416418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2351.5</v>
      </c>
      <c r="E82" s="79">
        <f>SUM(E83:E85)-E86+E87</f>
        <v>3159.75</v>
      </c>
      <c r="F82" s="71">
        <f t="shared" si="1"/>
        <v>134.3716776525622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2351.5</v>
      </c>
      <c r="E87" s="192">
        <v>3159.75</v>
      </c>
      <c r="F87" s="71">
        <f t="shared" si="1"/>
        <v>134.3716776525622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650073.88</v>
      </c>
      <c r="E135" s="79">
        <f t="shared" si="21"/>
        <v>650073.88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650073.88</v>
      </c>
      <c r="E136" s="79">
        <f t="shared" si="22"/>
        <v>650073.88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650073.88</v>
      </c>
      <c r="E140" s="192">
        <v>650073.88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137056.62999999995</v>
      </c>
      <c r="E147" s="79">
        <f t="shared" si="24"/>
        <v>88310.630000000034</v>
      </c>
      <c r="F147" s="71">
        <f t="shared" si="1"/>
        <v>64.43367971326893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6802.47</v>
      </c>
      <c r="E148" s="192">
        <v>5209.95</v>
      </c>
      <c r="F148" s="71">
        <f t="shared" si="1"/>
        <v>76.58909190338214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166988.71</v>
      </c>
      <c r="E159" s="192">
        <v>147290.23000000001</v>
      </c>
      <c r="F159" s="71">
        <f t="shared" si="1"/>
        <v>88.203705507995139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145796.21</v>
      </c>
      <c r="E160" s="192">
        <v>144454.03</v>
      </c>
      <c r="F160" s="71">
        <f t="shared" si="1"/>
        <v>99.079413655540165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182530.76</v>
      </c>
      <c r="E164" s="192">
        <v>208643.58</v>
      </c>
      <c r="F164" s="71">
        <f t="shared" si="1"/>
        <v>114.30598327646253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9430217.4199999999</v>
      </c>
      <c r="E176" s="79">
        <f>E177+E251</f>
        <v>10060487.18</v>
      </c>
      <c r="F176" s="71">
        <f t="shared" si="1"/>
        <v>106.6835124995453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784663.94000000006</v>
      </c>
      <c r="E177" s="79">
        <f>E178+E197+E203+E219+E247+E248</f>
        <v>984727.95</v>
      </c>
      <c r="F177" s="71">
        <f t="shared" si="1"/>
        <v>125.49677636517869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61842.15</v>
      </c>
      <c r="E178" s="79">
        <f>SUM(E179:E181)+E185+E186+SUM(E194:E196)</f>
        <v>56271.459999999992</v>
      </c>
      <c r="F178" s="71">
        <f t="shared" si="1"/>
        <v>90.99208226104686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33519.120000000003</v>
      </c>
      <c r="E179" s="192">
        <v>38130.67</v>
      </c>
      <c r="F179" s="71">
        <f t="shared" si="1"/>
        <v>113.75796858628746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19736.259999999998</v>
      </c>
      <c r="E180" s="192">
        <v>13454.84</v>
      </c>
      <c r="F180" s="71">
        <f t="shared" si="1"/>
        <v>68.173199988244988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539.84</v>
      </c>
      <c r="E181" s="79">
        <f t="shared" si="28"/>
        <v>686.2</v>
      </c>
      <c r="F181" s="71">
        <f t="shared" si="1"/>
        <v>127.11173681090693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539.84</v>
      </c>
      <c r="E184" s="192">
        <v>686.2</v>
      </c>
      <c r="F184" s="71">
        <f t="shared" si="1"/>
        <v>127.11173681090693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365.44</v>
      </c>
      <c r="E194" s="192">
        <v>2600</v>
      </c>
      <c r="F194" s="71">
        <f t="shared" si="1"/>
        <v>711.4711033274956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7681.49</v>
      </c>
      <c r="E196" s="192">
        <v>1399.75</v>
      </c>
      <c r="F196" s="71">
        <f t="shared" si="1"/>
        <v>18.22237612754817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15250</v>
      </c>
      <c r="E197" s="79">
        <f>SUM(E198:E202)</f>
        <v>241064.4</v>
      </c>
      <c r="F197" s="71">
        <f t="shared" si="1"/>
        <v>1580.7501639344262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241064.4</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15250</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707571.79</v>
      </c>
      <c r="E219" s="79">
        <f t="shared" si="34"/>
        <v>628952.71</v>
      </c>
      <c r="F219" s="71">
        <f t="shared" si="1"/>
        <v>88.888889988109881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707571.79</v>
      </c>
      <c r="E220" s="79">
        <f t="shared" si="35"/>
        <v>628952.71</v>
      </c>
      <c r="F220" s="71">
        <f t="shared" si="1"/>
        <v>88.888889988109881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707571.79</v>
      </c>
      <c r="E221" s="192">
        <v>628952.71</v>
      </c>
      <c r="F221" s="71">
        <f t="shared" si="1"/>
        <v>88.888889988109881</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58439.38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8645553.4800000004</v>
      </c>
      <c r="E251" s="79">
        <f>+E252+E255-E264+E274+E291</f>
        <v>9075759.2300000004</v>
      </c>
      <c r="F251" s="71">
        <f t="shared" si="1"/>
        <v>104.97603480211195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8209005.3700000001</v>
      </c>
      <c r="E252" s="79">
        <f>E253-E254</f>
        <v>9222483.6400000006</v>
      </c>
      <c r="F252" s="71">
        <f t="shared" si="1"/>
        <v>112.34593259865294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8916577.1600000001</v>
      </c>
      <c r="E253" s="192">
        <v>9851436.3499999996</v>
      </c>
      <c r="F253" s="71">
        <f t="shared" si="1"/>
        <v>110.48450737569794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707571.79</v>
      </c>
      <c r="E254" s="192">
        <v>628952.71</v>
      </c>
      <c r="F254" s="71">
        <f t="shared" si="1"/>
        <v>88.888889988109881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274096.11000000127</v>
      </c>
      <c r="E255" s="79">
        <f>E256-E260</f>
        <v>-260430.41000000015</v>
      </c>
      <c r="F255" s="71">
        <f t="shared" si="1"/>
        <v>-95.014267075880412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8705673.8000000007</v>
      </c>
      <c r="E256" s="79">
        <f>SUM(E257:E259)</f>
        <v>9166861.6799999997</v>
      </c>
      <c r="F256" s="71">
        <f t="shared" si="1"/>
        <v>105.29755525643516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7762244.7800000003</v>
      </c>
      <c r="E257" s="192">
        <v>8537908.9800000004</v>
      </c>
      <c r="F257" s="71">
        <f t="shared" si="1"/>
        <v>109.99278201066987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943429.02</v>
      </c>
      <c r="E259" s="192">
        <v>628952.69999999995</v>
      </c>
      <c r="F259" s="71">
        <f t="shared" si="1"/>
        <v>66.666668786592965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8431577.6899999995</v>
      </c>
      <c r="E260" s="79">
        <f>SUM(E261:E263)</f>
        <v>9427292.0899999999</v>
      </c>
      <c r="F260" s="71">
        <f t="shared" si="1"/>
        <v>111.80934857756142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8431577.6899999995</v>
      </c>
      <c r="E262" s="192">
        <v>9427292.0899999999</v>
      </c>
      <c r="F262" s="71">
        <f t="shared" si="1"/>
        <v>111.80934857756142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162452</v>
      </c>
      <c r="E274" s="79">
        <f>SUM(E275:E277)+SUM(E286:E290)</f>
        <v>113705.99999999999</v>
      </c>
      <c r="F274" s="71">
        <f t="shared" si="1"/>
        <v>69.993598108979867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159379.26999999999</v>
      </c>
      <c r="E275" s="192">
        <v>5209.95</v>
      </c>
      <c r="F275" s="71">
        <f t="shared" ref="F275:F290" si="39">IF(D275&gt;0,IF(E275/D275&gt;=100,"&gt;&gt;100",E275/D275*100),"-")</f>
        <v>3.2689006543950163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47863.5</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3072.73</v>
      </c>
      <c r="E287" s="192">
        <v>37868.239999999998</v>
      </c>
      <c r="F287" s="71">
        <f t="shared" si="39"/>
        <v>1232.3972493515537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22764.31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1116782.47</v>
      </c>
      <c r="E297" s="79">
        <f t="shared" si="42"/>
        <v>2258593.5499999998</v>
      </c>
      <c r="F297" s="71">
        <f t="shared" si="1"/>
        <v>202.24113564390026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1116782.47</v>
      </c>
      <c r="E298" s="193">
        <v>2258593.5499999998</v>
      </c>
      <c r="F298" s="75">
        <f t="shared" si="1"/>
        <v>202.24113564390026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319587.39</v>
      </c>
      <c r="E303" s="192">
        <v>296954.21000000002</v>
      </c>
      <c r="F303" s="71">
        <f t="shared" si="43"/>
        <v>92.91799967451783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2351.5</v>
      </c>
      <c r="E308" s="192">
        <v>3159.75</v>
      </c>
      <c r="F308" s="71">
        <f t="shared" si="43"/>
        <v>134.3716776525622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61842.15</v>
      </c>
      <c r="E337" s="192">
        <v>56271.46</v>
      </c>
      <c r="F337" s="71">
        <f t="shared" si="43"/>
        <v>90.992082261046875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15250</v>
      </c>
      <c r="E339" s="192">
        <v>241064.4</v>
      </c>
      <c r="F339" s="71">
        <f t="shared" si="43"/>
        <v>1580.7501639344262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707571.79</v>
      </c>
      <c r="E343" s="192">
        <v>628952.71</v>
      </c>
      <c r="F343" s="71">
        <f t="shared" si="43"/>
        <v>88.888889988109881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3577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2124.48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52737.9</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1116782.47</v>
      </c>
      <c r="E391" s="288">
        <v>1033623.97</v>
      </c>
      <c r="F391" s="263">
        <f t="shared" si="44"/>
        <v>92.553742359512498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1224969.58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507223.72000000003</v>
      </c>
      <c r="E5" s="58">
        <f t="shared" si="0"/>
        <v>653407.47</v>
      </c>
      <c r="F5" s="59">
        <f t="shared" ref="F5:F141" si="1">IF(D5&gt;0,IF(E5/D5&gt;=100,"&gt;&gt;100",E5/D5*100),"-")</f>
        <v>128.82036944171301</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309511.16000000003</v>
      </c>
      <c r="E6" s="60">
        <f t="shared" si="2"/>
        <v>375695.87</v>
      </c>
      <c r="F6" s="45">
        <f t="shared" si="1"/>
        <v>121.38362636100099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36789.22</v>
      </c>
      <c r="E7" s="194">
        <v>55456.15</v>
      </c>
      <c r="F7" s="45">
        <f t="shared" si="1"/>
        <v>150.74021683525771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272721.94</v>
      </c>
      <c r="E8" s="194">
        <v>320239.71999999997</v>
      </c>
      <c r="F8" s="45">
        <f t="shared" si="1"/>
        <v>117.42352668802516</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197712.56</v>
      </c>
      <c r="E13" s="60">
        <f t="shared" si="4"/>
        <v>277711.60000000003</v>
      </c>
      <c r="F13" s="45">
        <f t="shared" si="1"/>
        <v>140.46229536454337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5859.96</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197712.56</v>
      </c>
      <c r="E16" s="194">
        <v>271851.64</v>
      </c>
      <c r="F16" s="45">
        <f t="shared" si="1"/>
        <v>137.4984168936966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23735.4</v>
      </c>
      <c r="E28" s="60">
        <f t="shared" si="6"/>
        <v>26116.79</v>
      </c>
      <c r="F28" s="45">
        <f t="shared" si="1"/>
        <v>110.03307296274762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23735.4</v>
      </c>
      <c r="E30" s="194">
        <v>26116.79</v>
      </c>
      <c r="F30" s="45">
        <f t="shared" si="1"/>
        <v>110.03307296274762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158586.39000000001</v>
      </c>
      <c r="E35" s="60">
        <f t="shared" si="7"/>
        <v>305459.18</v>
      </c>
      <c r="F35" s="45">
        <f t="shared" si="1"/>
        <v>192.6137419484736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1835</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1835</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158586.39000000001</v>
      </c>
      <c r="E54" s="60">
        <f t="shared" si="12"/>
        <v>303624.18</v>
      </c>
      <c r="F54" s="45">
        <f t="shared" si="1"/>
        <v>191.4566439150295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158586.39000000001</v>
      </c>
      <c r="E55" s="194">
        <v>303624.18</v>
      </c>
      <c r="F55" s="45">
        <f t="shared" si="1"/>
        <v>191.4566439150295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19079.71</v>
      </c>
      <c r="E75" s="60">
        <f t="shared" si="15"/>
        <v>99302.27</v>
      </c>
      <c r="F75" s="45">
        <f t="shared" si="1"/>
        <v>520.46005940341865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13967.21</v>
      </c>
      <c r="E76" s="194">
        <v>23718.76</v>
      </c>
      <c r="F76" s="45">
        <f t="shared" si="1"/>
        <v>169.81745101562876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9679.18</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5112.5</v>
      </c>
      <c r="E79" s="194">
        <v>4247</v>
      </c>
      <c r="F79" s="45">
        <f t="shared" si="1"/>
        <v>83.070904645476773</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61657.33</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550626.13</v>
      </c>
      <c r="E82" s="60">
        <f t="shared" si="16"/>
        <v>1139766.6599999999</v>
      </c>
      <c r="F82" s="45">
        <f t="shared" si="1"/>
        <v>206.99465533900471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550626.13</v>
      </c>
      <c r="E84" s="194">
        <v>1011282.14</v>
      </c>
      <c r="F84" s="45">
        <f t="shared" si="1"/>
        <v>183.66039766401931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128484.52</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82994.41</v>
      </c>
      <c r="E107" s="60">
        <f t="shared" si="21"/>
        <v>92028.78</v>
      </c>
      <c r="F107" s="45">
        <f t="shared" si="1"/>
        <v>110.88551626549305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53060.75</v>
      </c>
      <c r="E108" s="194">
        <v>62500</v>
      </c>
      <c r="F108" s="45">
        <f t="shared" si="1"/>
        <v>117.78951484854625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29933.66</v>
      </c>
      <c r="E109" s="194">
        <v>29528.78</v>
      </c>
      <c r="F109" s="45">
        <f t="shared" si="1"/>
        <v>98.64740897036981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184755.38</v>
      </c>
      <c r="E114" s="60">
        <f t="shared" si="22"/>
        <v>256899.78000000003</v>
      </c>
      <c r="F114" s="45">
        <f t="shared" si="1"/>
        <v>139.04860578349601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166864.74000000002</v>
      </c>
      <c r="E115" s="60">
        <f t="shared" si="23"/>
        <v>238949.15000000002</v>
      </c>
      <c r="F115" s="45">
        <f t="shared" si="1"/>
        <v>143.19930621652003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149904.70000000001</v>
      </c>
      <c r="E116" s="194">
        <v>224420.42</v>
      </c>
      <c r="F116" s="45">
        <f t="shared" si="1"/>
        <v>149.70872827869971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16960.04</v>
      </c>
      <c r="E117" s="194">
        <v>14528.73</v>
      </c>
      <c r="F117" s="45">
        <f t="shared" si="1"/>
        <v>85.664479564906685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12910.64</v>
      </c>
      <c r="E118" s="60">
        <f t="shared" si="24"/>
        <v>13150.63</v>
      </c>
      <c r="F118" s="45">
        <f t="shared" si="1"/>
        <v>101.85885440226046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12910.64</v>
      </c>
      <c r="E119" s="194">
        <v>13150.63</v>
      </c>
      <c r="F119" s="45">
        <f t="shared" si="1"/>
        <v>101.85885440226046</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4980</v>
      </c>
      <c r="E122" s="60">
        <f t="shared" si="25"/>
        <v>4800</v>
      </c>
      <c r="F122" s="45">
        <f t="shared" si="1"/>
        <v>96.385542168674704</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4980</v>
      </c>
      <c r="E123" s="194">
        <v>4800</v>
      </c>
      <c r="F123" s="45">
        <f t="shared" si="1"/>
        <v>96.385542168674704</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43406.5</v>
      </c>
      <c r="E129" s="60">
        <f t="shared" si="26"/>
        <v>57204.55</v>
      </c>
      <c r="F129" s="45">
        <f t="shared" si="1"/>
        <v>131.78798106274408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20600</v>
      </c>
      <c r="E133" s="194">
        <v>28850</v>
      </c>
      <c r="F133" s="45">
        <f t="shared" si="1"/>
        <v>140.04854368932038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13960</v>
      </c>
      <c r="E135" s="194">
        <v>21000</v>
      </c>
      <c r="F135" s="45">
        <f t="shared" si="1"/>
        <v>150.4297994269341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7354.55</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8846.5</v>
      </c>
      <c r="E138" s="194">
        <v>0</v>
      </c>
      <c r="F138" s="45">
        <f t="shared" si="1"/>
        <v>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1570407.6400000001</v>
      </c>
      <c r="E141" s="81">
        <f t="shared" si="28"/>
        <v>2630185.4799999995</v>
      </c>
      <c r="F141" s="61">
        <f t="shared" si="1"/>
        <v>167.48425141385579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14334.06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14334.06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14334.06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14334.06</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784663.94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2589377.44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925526.29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439521.5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434668.79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3632.3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33678.44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12256.26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1769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1397449.64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104932.47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104932.47</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161469.04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2389313.4299999997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931096.98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434909.95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440950.21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3485.94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31443.88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12256.26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8050.74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1171635.24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183551.55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183551.55</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103029.66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984727.95000000019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984727.95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56271.46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241064.4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628952.71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58439.38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36820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ŽULJ</cp:lastModifiedBy>
  <cp:lastPrinted>2026-02-18T08:45:10Z</cp:lastPrinted>
  <dcterms:created xsi:type="dcterms:W3CDTF">2022-04-01T05:14:30Z</dcterms:created>
  <dcterms:modified xsi:type="dcterms:W3CDTF">2026-02-18T08:46:30Z</dcterms:modified>
</cp:coreProperties>
</file>